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 activeTab="1"/>
  </bookViews>
  <sheets>
    <sheet name="ЖКХ_Форма 3" sheetId="1" r:id="rId1"/>
    <sheet name="ЖКХ_Форма 1_2024" sheetId="2" r:id="rId2"/>
  </sheets>
  <definedNames>
    <definedName name="_xlnm._FilterDatabase" localSheetId="1" hidden="1">'ЖКХ_Форма 1_2024'!$A$1:$W$79</definedName>
    <definedName name="_xlnm.Print_Area" localSheetId="1">'ЖКХ_Форма 1_2024'!$A$1:$V$93</definedName>
  </definedNames>
  <calcPr calcId="145621"/>
</workbook>
</file>

<file path=xl/calcChain.xml><?xml version="1.0" encoding="utf-8"?>
<calcChain xmlns="http://schemas.openxmlformats.org/spreadsheetml/2006/main">
  <c r="L88" i="2" l="1"/>
  <c r="J88" i="2"/>
  <c r="I88" i="2"/>
  <c r="H88" i="2"/>
  <c r="G88" i="2"/>
  <c r="L87" i="2"/>
  <c r="J87" i="2"/>
  <c r="I87" i="2"/>
  <c r="H87" i="2"/>
  <c r="G87" i="2"/>
  <c r="L86" i="2"/>
  <c r="J86" i="2"/>
  <c r="I86" i="2"/>
  <c r="H86" i="2"/>
  <c r="G86" i="2"/>
  <c r="L84" i="2"/>
  <c r="J84" i="2"/>
  <c r="I84" i="2"/>
  <c r="H84" i="2"/>
  <c r="G84" i="2"/>
  <c r="L82" i="2"/>
  <c r="J82" i="2"/>
  <c r="I82" i="2"/>
  <c r="H82" i="2"/>
  <c r="G82" i="2"/>
  <c r="L81" i="2"/>
  <c r="J81" i="2"/>
  <c r="I81" i="2"/>
  <c r="H81" i="2"/>
  <c r="G81" i="2"/>
  <c r="T79" i="2"/>
  <c r="V79" i="2" s="1"/>
  <c r="K79" i="2"/>
  <c r="M79" i="2" s="1"/>
  <c r="K78" i="2"/>
  <c r="M78" i="2" s="1"/>
  <c r="K77" i="2"/>
  <c r="M77" i="2" s="1"/>
  <c r="T76" i="2"/>
  <c r="V76" i="2" s="1"/>
  <c r="K76" i="2"/>
  <c r="M76" i="2" s="1"/>
  <c r="K74" i="2"/>
  <c r="M74" i="2" s="1"/>
  <c r="T73" i="2"/>
  <c r="V73" i="2" s="1"/>
  <c r="K73" i="2"/>
  <c r="M73" i="2" s="1"/>
  <c r="K72" i="2"/>
  <c r="M72" i="2" s="1"/>
  <c r="K71" i="2"/>
  <c r="M71" i="2" s="1"/>
  <c r="K70" i="2"/>
  <c r="M70" i="2" s="1"/>
  <c r="K69" i="2"/>
  <c r="M69" i="2" s="1"/>
  <c r="K68" i="2"/>
  <c r="M68" i="2" s="1"/>
  <c r="K67" i="2"/>
  <c r="M67" i="2" s="1"/>
  <c r="K66" i="2"/>
  <c r="M66" i="2" s="1"/>
  <c r="K65" i="2"/>
  <c r="M65" i="2" s="1"/>
  <c r="K64" i="2"/>
  <c r="M64" i="2" s="1"/>
  <c r="R62" i="2"/>
  <c r="V62" i="2" s="1"/>
  <c r="T61" i="2"/>
  <c r="V61" i="2" s="1"/>
  <c r="K61" i="2"/>
  <c r="M61" i="2" s="1"/>
  <c r="T60" i="2"/>
  <c r="V60" i="2" s="1"/>
  <c r="K60" i="2"/>
  <c r="M60" i="2" s="1"/>
  <c r="R58" i="2"/>
  <c r="V58" i="2" s="1"/>
  <c r="K57" i="2"/>
  <c r="M57" i="2" s="1"/>
  <c r="K56" i="2"/>
  <c r="M56" i="2" s="1"/>
  <c r="K54" i="2"/>
  <c r="M54" i="2" s="1"/>
  <c r="T52" i="2"/>
  <c r="V52" i="2" s="1"/>
  <c r="K52" i="2"/>
  <c r="M52" i="2" s="1"/>
  <c r="K51" i="2"/>
  <c r="M51" i="2" s="1"/>
  <c r="K50" i="2"/>
  <c r="M50" i="2" s="1"/>
  <c r="K49" i="2"/>
  <c r="M49" i="2" s="1"/>
  <c r="K48" i="2"/>
  <c r="M48" i="2" s="1"/>
  <c r="T47" i="2"/>
  <c r="V47" i="2" s="1"/>
  <c r="K47" i="2"/>
  <c r="M47" i="2" s="1"/>
  <c r="H46" i="2"/>
  <c r="K46" i="2" s="1"/>
  <c r="G46" i="2"/>
  <c r="V45" i="2"/>
  <c r="T45" i="2"/>
  <c r="M45" i="2"/>
  <c r="K45" i="2"/>
  <c r="K87" i="2" s="1"/>
  <c r="M44" i="2"/>
  <c r="K44" i="2"/>
  <c r="M43" i="2"/>
  <c r="K43" i="2"/>
  <c r="M42" i="2"/>
  <c r="K42" i="2"/>
  <c r="M41" i="2"/>
  <c r="K41" i="2"/>
  <c r="V40" i="2"/>
  <c r="T40" i="2"/>
  <c r="M40" i="2"/>
  <c r="K40" i="2"/>
  <c r="V39" i="2"/>
  <c r="T39" i="2"/>
  <c r="M39" i="2"/>
  <c r="K39" i="2"/>
  <c r="M38" i="2"/>
  <c r="K38" i="2"/>
  <c r="V37" i="2"/>
  <c r="T37" i="2"/>
  <c r="M37" i="2"/>
  <c r="K37" i="2"/>
  <c r="V36" i="2"/>
  <c r="T36" i="2"/>
  <c r="M36" i="2"/>
  <c r="K36" i="2"/>
  <c r="V35" i="2"/>
  <c r="T35" i="2"/>
  <c r="M35" i="2"/>
  <c r="K35" i="2"/>
  <c r="V34" i="2"/>
  <c r="T34" i="2"/>
  <c r="M34" i="2"/>
  <c r="K34" i="2"/>
  <c r="M33" i="2"/>
  <c r="K33" i="2"/>
  <c r="V32" i="2"/>
  <c r="T32" i="2"/>
  <c r="M32" i="2"/>
  <c r="K32" i="2"/>
  <c r="V31" i="2"/>
  <c r="T31" i="2"/>
  <c r="M31" i="2"/>
  <c r="K31" i="2"/>
  <c r="V30" i="2"/>
  <c r="T30" i="2"/>
  <c r="M30" i="2"/>
  <c r="K30" i="2"/>
  <c r="M29" i="2"/>
  <c r="K29" i="2"/>
  <c r="H28" i="2"/>
  <c r="G28" i="2"/>
  <c r="M27" i="2"/>
  <c r="K27" i="2"/>
  <c r="V25" i="2"/>
  <c r="R25" i="2"/>
  <c r="V24" i="2"/>
  <c r="R24" i="2"/>
  <c r="V23" i="2"/>
  <c r="S23" i="2"/>
  <c r="V22" i="2"/>
  <c r="R22" i="2"/>
  <c r="V21" i="2"/>
  <c r="R21" i="2"/>
  <c r="M20" i="2"/>
  <c r="K20" i="2"/>
  <c r="K86" i="2" s="1"/>
  <c r="V19" i="2"/>
  <c r="T19" i="2"/>
  <c r="M19" i="2"/>
  <c r="K19" i="2"/>
  <c r="V18" i="2"/>
  <c r="T18" i="2"/>
  <c r="M18" i="2"/>
  <c r="K18" i="2"/>
  <c r="K84" i="2" s="1"/>
  <c r="K82" i="2" s="1"/>
  <c r="V17" i="2"/>
  <c r="T17" i="2"/>
  <c r="V16" i="2"/>
  <c r="T16" i="2"/>
  <c r="T86" i="2" s="1"/>
  <c r="T88" i="2" s="1"/>
  <c r="M16" i="2"/>
  <c r="K16" i="2"/>
  <c r="K88" i="2" s="1"/>
  <c r="V14" i="2"/>
  <c r="S14" i="2"/>
  <c r="V13" i="2"/>
  <c r="S13" i="2"/>
  <c r="V12" i="2"/>
  <c r="S12" i="2"/>
  <c r="V11" i="2"/>
  <c r="S11" i="2"/>
  <c r="V10" i="2"/>
  <c r="S10" i="2"/>
  <c r="V9" i="2"/>
  <c r="R9" i="2"/>
  <c r="V8" i="2"/>
  <c r="R8" i="2"/>
  <c r="V7" i="2"/>
  <c r="R7" i="2"/>
  <c r="V6" i="2"/>
  <c r="R6" i="2"/>
  <c r="R81" i="2" s="1"/>
  <c r="R83" i="2" s="1"/>
  <c r="R89" i="2" l="1"/>
  <c r="R90" i="2" s="1"/>
  <c r="K81" i="2"/>
  <c r="M81" i="2" s="1"/>
</calcChain>
</file>

<file path=xl/sharedStrings.xml><?xml version="1.0" encoding="utf-8"?>
<sst xmlns="http://schemas.openxmlformats.org/spreadsheetml/2006/main" count="649" uniqueCount="249">
  <si>
    <t>Форма 3. Сведения о внесенных за период реализации изменениях в муниципальную программу</t>
  </si>
  <si>
    <t>№ п/п</t>
  </si>
  <si>
    <t>Вид правового акта</t>
  </si>
  <si>
    <t>Дата принятия</t>
  </si>
  <si>
    <t>Номер</t>
  </si>
  <si>
    <t>Суть изменений (краткое изложение)</t>
  </si>
  <si>
    <t>Постановление Администрации города Ижевска</t>
  </si>
  <si>
    <t>Утверждение муниципальной программы</t>
  </si>
  <si>
    <t>О внесении изменений в постановление Администрации г. Ижевска от 11.12.2019 г.             № 2438 «Об утверждении муниципальной программы муниципального образования «Город Ижевск» «Обеспечение доступным и комфортным жильем и коммунальными услугами граждан Российской Федерации, проживающих на территории муниципального образования «Город Ижевск». Энергосбережение и повышение энергетической эффективности сферы ЖКХ  города Ижевска» (в целях приведения программы в соответствие с решением Городской думы города Ижевска, в связи с изменениями объема бюджетных ассигнований на обеспечение исполнения установленных полномочий за счет средств бюджета).</t>
  </si>
  <si>
    <t xml:space="preserve">О внесении изменений в постановление Администрации города Ижевска от 11.12.2019 г. № 2438 «Об утверждении муниципальной программы муниципального образования «Город Ижевск» «Обеспечение доступным и комфортным жильем и коммунальными услугами граждан Российской 
Федерации, проживающих на территории муниципального образования «Город Ижевск». Энергосбережение и повышение энергетической эффективности сферы ЖКХ  города Ижевска» (вызвано предоставлением дотации и субсидии Правительством Удмуртской Республики на поддержку мер по обеспечению сбалансированности бюджетов и своевременного решения вопросов местного значения в размере 15 519,29 тыс. руб., утвержденной распоряжением Правительства Удмуртской Республики от 27.04.2020 г. № 485-р. и софинансирование мероприятий по обеспечению функционирования систем теплоснабжения на территории муниципальных образований в Удмуртской Республике.).
</t>
  </si>
  <si>
    <t>О внесении изменений в постановление Администрации г. Ижевска от 11.12.2019 г. № 2438 «Об утверждении муниципальной программы муниципального образования «Город Ижевск» «Обеспечение доступным и комфортным жильем и коммунальными услугами граждан Российской Федерации, проживающих на территории муниципального образования «Город Ижевск». Энергосбережение и повышение энергетической эффективности сферы ЖКХ  города Ижевска» (в целях приведения программы в соответствие с решением Городской думы города Ижевска, в связи с изменениями объема бюджетных ассигнований на обеспечение исполнения установленных полномочий за счет средств бюджета).</t>
  </si>
  <si>
    <t>Форма 1. Отчет о выполнении программных мероприятий и достигнутых значениях показателей, результатах оценки эффективности реализации муниципальной программы  «Обеспечение доступным и комфортным жильем и коммунальными услугами граждан Российской Федерации, проживающих на территории муниципального образования «Город Ижевск». Энергосбережение и повышение энергетической эффективности сферы ЖКХ  города Ижевска» за 2024 год</t>
  </si>
  <si>
    <t>Код аналитической программной классификации</t>
  </si>
  <si>
    <r>
      <t>Наименование подпрограммы, основного мероприятия, мероприятия</t>
    </r>
    <r>
      <rPr>
        <vertAlign val="superscript"/>
        <sz val="12"/>
        <rFont val="PT Astra Serif"/>
      </rPr>
      <t>1</t>
    </r>
  </si>
  <si>
    <t>Ответственный исполнитель подпрограммы, основного мероприятия, мероприятия</t>
  </si>
  <si>
    <t>Источник финансирования</t>
  </si>
  <si>
    <t>Расходы, тыс. рублей</t>
  </si>
  <si>
    <t>Неиспользованная экономия бюджетных средств, полученная по итогам проведения конкурентных закупок, тыс. руб.</t>
  </si>
  <si>
    <r>
      <t>Степень соответствия запланированному уровню расходов бюджета</t>
    </r>
    <r>
      <rPr>
        <vertAlign val="superscript"/>
        <sz val="12"/>
        <rFont val="PT Astra Serif"/>
      </rPr>
      <t>4</t>
    </r>
    <r>
      <rPr>
        <sz val="12"/>
        <rFont val="PT Astra Serif"/>
      </rPr>
      <t xml:space="preserve"> (ССур) (гр.11/(гр.7-гр.12))</t>
    </r>
  </si>
  <si>
    <t>Достижение плановых значений ожидаемых конечных результатов, целевых показателей (индикаторов), ожидаемых непосредственных результатов</t>
  </si>
  <si>
    <r>
      <t>Выполнено/не выполнено/не учитывается. Причины невыполнения (недостижения)</t>
    </r>
    <r>
      <rPr>
        <vertAlign val="superscript"/>
        <sz val="12"/>
        <rFont val="PT Astra Serif"/>
      </rPr>
      <t>8</t>
    </r>
  </si>
  <si>
    <t>МП</t>
  </si>
  <si>
    <t>Пп</t>
  </si>
  <si>
    <t>ОМ М</t>
  </si>
  <si>
    <r>
      <rPr>
        <sz val="12"/>
        <color theme="1"/>
        <rFont val="PT Astra Serif"/>
      </rPr>
      <t>план</t>
    </r>
    <r>
      <rPr>
        <vertAlign val="superscript"/>
        <sz val="12"/>
        <rFont val="PT Astra Serif"/>
      </rPr>
      <t>2</t>
    </r>
  </si>
  <si>
    <t>кассовое исполнение на конец отчетного периода</t>
  </si>
  <si>
    <t>кредиторская задолженность за отчетный период</t>
  </si>
  <si>
    <r>
      <t>факт</t>
    </r>
    <r>
      <rPr>
        <vertAlign val="superscript"/>
        <sz val="12"/>
        <rFont val="PT Astra Serif"/>
      </rPr>
      <t>3</t>
    </r>
    <r>
      <rPr>
        <sz val="12"/>
        <rFont val="PT Astra Serif"/>
      </rPr>
      <t xml:space="preserve"> (гр.8-гр.9+гр.10+иные источники)</t>
    </r>
  </si>
  <si>
    <t>Наименование ожидаемых конечных результатов, целевых показателей (индикаторов), ожидаемых непосредственных результатов</t>
  </si>
  <si>
    <t>ед. изм.</t>
  </si>
  <si>
    <r>
      <t>план (ЗПп)</t>
    </r>
    <r>
      <rPr>
        <vertAlign val="superscript"/>
        <sz val="12"/>
        <rFont val="PT Astra Serif"/>
      </rPr>
      <t>5</t>
    </r>
  </si>
  <si>
    <t>факт (ЗПф)</t>
  </si>
  <si>
    <r>
      <t>степень достижения плановых значений ожидаемых конечных результатов, целевых показателей (индикаторов) (СДпз)</t>
    </r>
    <r>
      <rPr>
        <vertAlign val="superscript"/>
        <sz val="12"/>
        <rFont val="PT Astra Serif"/>
      </rPr>
      <t>6</t>
    </r>
  </si>
  <si>
    <r>
      <t>степень достижения плановых значений ожидаемых непосредственных результатов (СДонр)</t>
    </r>
    <r>
      <rPr>
        <vertAlign val="superscript"/>
        <sz val="12"/>
        <rFont val="PT Astra Serif"/>
      </rPr>
      <t>7</t>
    </r>
  </si>
  <si>
    <t>всего</t>
  </si>
  <si>
    <t>в т.ч. кредиторская задолженность прошлых отчетных периодов</t>
  </si>
  <si>
    <t>с тенденцией увеличения значений</t>
  </si>
  <si>
    <t>с тенденцией снижения значений</t>
  </si>
  <si>
    <t>Цель «Обеспечение доступным и комфортным жильем и коммунальными услугами граждан Российской Федерации, проживающих на территории муниципального образования "Город Ижевск". Энергосбережение и повышение энергетической эффективности сферы ЖКХ города Ижевска»</t>
  </si>
  <si>
    <t xml:space="preserve">Доля многоквартирных домов, имеющих класс энергетической эффективности "B" и выше
</t>
  </si>
  <si>
    <t>%</t>
  </si>
  <si>
    <t>х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</si>
  <si>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</si>
  <si>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Нежелание собственников МКД участвовать в управлении МКД, а также нежелание управляющих организаций заключать договора управления в МКД (343), имеющих большой процент физического износа. В основном это касается малоэтажной застройки, собственники указанных домов не исполняют обязанность по выбору способа управления дома. Управляющим организациям управление такими домами является экономически невыгодно.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</si>
  <si>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уставом капитале которых составляет 25 процентов, в общем числе организаций коммунального комплекса, осуществляющих свою деятельность на территории муниципального образования "Город Ижевск"</t>
  </si>
  <si>
    <t xml:space="preserve">В 2024 г. количество организаций коммунального комплекса, осуществляющих деятельность в городе Ижевске, составило 44 ед., из них 35 организаций – с долей участия субъекта Российской Федерации и (или) городского округа (муниципального района) в уставном капитале не более 25 процентов. 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</si>
  <si>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</si>
  <si>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 xml:space="preserve">Задача № 1 "Повышение энергетической эффективности в жилищном фонде и в системах коммунальной инфраструктуры города Ижевска" </t>
  </si>
  <si>
    <t>Удельный расход тепловой энергии в многоквартирных домах (в расчете на 1 кв. метр общей площади)</t>
  </si>
  <si>
    <t>Гкал/кв. м</t>
  </si>
  <si>
    <t>Удельный расход холодной воды в многоквартирных домах (в расчете на 1 жителя)</t>
  </si>
  <si>
    <t>куб. м/чел.</t>
  </si>
  <si>
    <t>Удельный расход горячей воды в многоквартирных домах (в расчете на 1 жителя)</t>
  </si>
  <si>
    <t>Удельный расход электрической энергии в многоквартирных домах (в расчете на 1 кв. метр общей площади)</t>
  </si>
  <si>
    <t>кВт.ч/кв. м</t>
  </si>
  <si>
    <t>Доля многоквартирных домов без циркуляционного трубопровода горячего водоснабжения к общему количеству домов с горячим водоснабжением</t>
  </si>
  <si>
    <t>Не выполнено. Данные по МКД без циркуляционного трубопровода ГВС уточнены с управляющими организациями.</t>
  </si>
  <si>
    <t>09</t>
  </si>
  <si>
    <t>01 00000</t>
  </si>
  <si>
    <t>Основное мероприятие "Реализация мероприятий по энергосбережению и повышению энергетической эффективности в жилищном фонде и  в системах коммунальной инфраструктуры"</t>
  </si>
  <si>
    <t>01 00001</t>
  </si>
  <si>
    <t>Техническое перевооружение  сетей теплоснабжения*</t>
  </si>
  <si>
    <t>Управление ЖКХ</t>
  </si>
  <si>
    <t>средства концессионера</t>
  </si>
  <si>
    <t>Количество замененных сетей</t>
  </si>
  <si>
    <t>км</t>
  </si>
  <si>
    <t>01 00002</t>
  </si>
  <si>
    <t>Техническое перевооружение центральных тепловых пунктов (ЦТП)*</t>
  </si>
  <si>
    <t>Количество реконструированных центральных тепловых пунктов (ЦТП)</t>
  </si>
  <si>
    <t>шт.</t>
  </si>
  <si>
    <t>01 65780</t>
  </si>
  <si>
    <t>Мероприятия по энергосбережению и повышению энергетической эффективности в жилищном фонде</t>
  </si>
  <si>
    <t>Управление ЖКХ, МКУ г. Ижевска "СТО ЖКХ"</t>
  </si>
  <si>
    <t>средства бюджета МО</t>
  </si>
  <si>
    <t>Количество установленных приборов учета (ГВС, ХВС, электросчетчиков) в муниципальных жилых помещениях</t>
  </si>
  <si>
    <t>01 S5770</t>
  </si>
  <si>
    <t>Реализация энергоэффективных технических мероприятий в организациях.</t>
  </si>
  <si>
    <t>Количество выявленных и поставленных на учет бесхозяйных объектов недвижимого имущества, используемых для передачи энергетических ресурсов (включая газоснабжение, теплоснабжение, электроснабжение, водоснабжение и водоотведение)</t>
  </si>
  <si>
    <t>средства бюджета УР</t>
  </si>
  <si>
    <t xml:space="preserve">Задача № 2 "Развитие жилищной сферы с целью создания комфортных условий, обеспечивающих доступность жилья для граждан Российской Федерации, проживающих на территории муниципального образования "Город Ижевск" </t>
  </si>
  <si>
    <t>Доля граждан, расселенных из аварийного жилищного фонда, к общему количеству граждан, проживающих в аварийном жилищном фонде</t>
  </si>
  <si>
    <t xml:space="preserve">Расселение аварийного жилищного фонда в городе Ижевске осуществляется в соответствии Региональной адресной программой по переселению граждан из аварийного жилищного фонда в Удмуртской Республике на 2019-2025 годы. В 2024 году между Минстроем УР и Администрацией города Ижевска заключено соглашение о предоставлении субсидии на реализацию мероприятий по расселению аварийного жилья на 2024 год, согласно которому в отчетном году городу Ижевску следовало расселить 2023,7 кв.м. аварийной площади (переселить 145 человек). Фактически в 2024 году расселено 3671,6 кв.м. аварийной площади (переселено 302 человека). Таким образом, с учетом доведенного финансирования запланированные целевые показатели перевыполнены на 81 % по расселенной пощади (на 108% по переселенным гражданам). Запланированные прогнозные значения показателей социально-экономического развития города не достигнуты, так как в отчетном году не осуществлен достаточное финансирование мероприятий по расселению аварийного жилья из бюджета УР и из ППК «Фонд развития территорий».    </t>
  </si>
  <si>
    <t>Количество семей и одиноко проживающих граждан, находящиеся на учете и улучшившие жилищные условия</t>
  </si>
  <si>
    <t>семья</t>
  </si>
  <si>
    <t>Доля аварийного жилищного фонда, признанного непригодным для проживания, к общему количеству многоквартирных домов города Ижевска</t>
  </si>
  <si>
    <t>Доля многоквартирных домов, где проведен капитальный ремонт общего имущества, к общему количеству домов</t>
  </si>
  <si>
    <t>Недостаточно накополенных средств у собственников МКД</t>
  </si>
  <si>
    <t>Доля муниципальных жилых помещений, где проведен капитальный ремонт, к общему количеству помещений муниципального жилищного фонда</t>
  </si>
  <si>
    <t>В связи с отсутствием финасирования</t>
  </si>
  <si>
    <t>02 00000</t>
  </si>
  <si>
    <t xml:space="preserve">Основное мероприятие "Обеспечение жилыми помещениями и комфортными условиями проживания граждан Российской Федерации, проживающих на территории муниципального образования "Город Ижевск " </t>
  </si>
  <si>
    <t>0</t>
  </si>
  <si>
    <t>026748S</t>
  </si>
  <si>
    <t>Расходы на переселение граждан из аварийного жилищного фонда, осуществляемые за счет средств местных бюджетов</t>
  </si>
  <si>
    <t>Количество граждан, расселенных из аварийного жилищного фонда, за исключением граждан, расселенных в рамках Федерального проекта</t>
  </si>
  <si>
    <t>чел.</t>
  </si>
  <si>
    <t>Не учитывается.
ПАГ от 27.12.2013 №1648</t>
  </si>
  <si>
    <t>Управление муниципальным жилищным фондом, в том числе:</t>
  </si>
  <si>
    <t>0260230</t>
  </si>
  <si>
    <t>Расходы на исполнение судебных актов</t>
  </si>
  <si>
    <t>Количество исполненных судебных актов</t>
  </si>
  <si>
    <t>02 62100</t>
  </si>
  <si>
    <t>Расходы на содержание муниципального жилищного фонда</t>
  </si>
  <si>
    <t xml:space="preserve">Количество отремонтированных жилых помещений муниципального жилищного фонда
</t>
  </si>
  <si>
    <t>ед.</t>
  </si>
  <si>
    <t>02 62110</t>
  </si>
  <si>
    <t xml:space="preserve">Текущий ремонт и содержание маневренного жилищного фонда
</t>
  </si>
  <si>
    <t xml:space="preserve">Количество жилых помещений, где проведен текущий ремонт
</t>
  </si>
  <si>
    <t>02 62120</t>
  </si>
  <si>
    <t>Снос пустующих, аварийных жилых домов</t>
  </si>
  <si>
    <t>Количество снесенных аварийных домов</t>
  </si>
  <si>
    <t>02 62122</t>
  </si>
  <si>
    <t>02 62130</t>
  </si>
  <si>
    <t>Капитальный и текущий ремонт многоквартирных домов, где решение о проведении принято в судебном порядке, и Администрация города Ижевска привлечена в качестве субсидиарного ответчика</t>
  </si>
  <si>
    <t>Количество многоквартирных домов, где проведен капитальный ремонт</t>
  </si>
  <si>
    <t>02 62140</t>
  </si>
  <si>
    <t>Исполнение решений судов, возложенных на Администрацию города Ижевска, по предоставлению жилых помещений гражданам</t>
  </si>
  <si>
    <t>Количество исполненных решений</t>
  </si>
  <si>
    <t>02 2150</t>
  </si>
  <si>
    <t>Субсидии не возмещение недополученных доходов и (или) возмещение понесенных затрат в связи с производством (реализацией) товаров,выполнением работ, оказанием услуг (лифты)</t>
  </si>
  <si>
    <t>Количество замененных лифтов</t>
  </si>
  <si>
    <t>02 62160</t>
  </si>
  <si>
    <t>Капитальный ремонт муниципального (маневренного) жилищного фонда</t>
  </si>
  <si>
    <t>Количество жилых помещений, где проведен капитальный ремонт</t>
  </si>
  <si>
    <t>Дорожной картой по проведению капитального и текущего ремонта маневренного жилищного фонда не предусмотрен капитальный ремонт, выполнен текущий ремонт 33 помещений</t>
  </si>
  <si>
    <t>02 62170</t>
  </si>
  <si>
    <t xml:space="preserve">Переселение граждан из помещений объектов социальной сферы
</t>
  </si>
  <si>
    <t xml:space="preserve">Количество квартир, приобретенных в целях переселения
</t>
  </si>
  <si>
    <t>Не учитывается.
ПАГ от 27.12.2013 № 1648</t>
  </si>
  <si>
    <t>02 62180</t>
  </si>
  <si>
    <t>Обеспечение малоимущих граждан жильем по договорам социального найма</t>
  </si>
  <si>
    <t>Количество заключенных договоров социального найма</t>
  </si>
  <si>
    <t>02 69995</t>
  </si>
  <si>
    <t>Уплата взносов на капитальный ремонт в части муниципального жилищного фонда и содержание специальных счетов</t>
  </si>
  <si>
    <t>Уровень внесения денежных средств на капитальный ремонт в части муниципального жилищного фонда и содержания специальных счетов по требованию управляющих организаций и товариществ собственников недвижимости</t>
  </si>
  <si>
    <t>02 S9501</t>
  </si>
  <si>
    <t xml:space="preserve">Проведение мероприятий по капитальному ремонту многоквартирных домов </t>
  </si>
  <si>
    <t>Количество многоквартирных домов, в отношении которых предоставлена финансовая поддержка</t>
  </si>
  <si>
    <t>x</t>
  </si>
  <si>
    <t>02 S9540</t>
  </si>
  <si>
    <t>02 S9601</t>
  </si>
  <si>
    <t>02 06800</t>
  </si>
  <si>
    <t>Предоставление мер дополнительной социальной поддержки граждан по оплате коммунальных услуг в виде уменьшения размера платы за коммунальную услугу по отоплению и горячему водоснабжению (в отсутствие централизованного горячего водоснабжения) в связи с ограничением роста платы граждан за коммунальные услуги</t>
  </si>
  <si>
    <t>Общая площадь жилых помещений, на территории которых проживают граждане, получающие дополнительную социальную поддержку</t>
  </si>
  <si>
    <r>
      <t>тыс. м</t>
    </r>
    <r>
      <rPr>
        <vertAlign val="superscript"/>
        <sz val="12"/>
        <rFont val="PT Astra Serif"/>
      </rPr>
      <t>2</t>
    </r>
  </si>
  <si>
    <t>Проведена работа по анализированию реестров предоставления гражданам меры дополнительной социальной поддержки по оплате коммунальных услуг по всем квартирам (лицевым счетам) на предмет правомерного предоставления меры (исключено более 8 000 жилых помещений).</t>
  </si>
  <si>
    <t>Мероприятия в области коммунального хозяйства, в том числе:</t>
  </si>
  <si>
    <t>средства бюджета МО, бюджета УР</t>
  </si>
  <si>
    <t>02 62200</t>
  </si>
  <si>
    <t>Обеспечение функционирования объектов жизнеобеспечения</t>
  </si>
  <si>
    <t>Количество объектов коммунального назначения, имеющих признаки бесхозяйных, требующих постановки на учет в Управлении Федеральной службы государственной регистрации, кадастра и картографии по Удмуртской Республике</t>
  </si>
  <si>
    <t>02 S1440</t>
  </si>
  <si>
    <t>Капитальный ремонт объектов капитального строительства и капитальный ремонт линейных объектов капитального строительства муниципальной собственности, приобретению техники, оборудования и материалов коммуунального назначения.</t>
  </si>
  <si>
    <t>Количество мероприятий по капитальному ремонту объектов капитального строительства и капитальному ремонту линейных объектов капитального строительства муниципальной собственности, приобретению техники, оборудования и материалов коммунального назначения</t>
  </si>
  <si>
    <t>Мероприятия в области коммунального хозяйства</t>
  </si>
  <si>
    <t>Приобретение техники и оборудования коммунального назначения по итогам республиканского конкурса по подготовке жилищно-коммунального хозяйства УР к отопительному периоду</t>
  </si>
  <si>
    <t>02 S9900</t>
  </si>
  <si>
    <t>Обеспечение функционирования систем теплоснабжения</t>
  </si>
  <si>
    <t>Снижение размера просроченной задолженности муниципального унитарного предприятия, за которым закреплено муниципальное имущество на праве хозяйственного ведения, перед поставщиками топливно-энергетических ресурсов (за потребленный природный газ) на сумму субсидии, выделенной из бюджета УР</t>
  </si>
  <si>
    <t>тыс. руб.</t>
  </si>
  <si>
    <t>Мероприятия в области жилищного хозяйства, в том числе:</t>
  </si>
  <si>
    <t>Количество детских площадок, стоящих на балансе муниципального образования "Город Ижевск"</t>
  </si>
  <si>
    <t>Проведен демонтаж непригодного к использованию оборудования</t>
  </si>
  <si>
    <t>02 69993</t>
  </si>
  <si>
    <t>Мероприятия по проведению текущего ремонта МКД по решению судов</t>
  </si>
  <si>
    <t>Количество исполненных решений судов</t>
  </si>
  <si>
    <t>02 69994</t>
  </si>
  <si>
    <t>Предоставление мер по обеспечению сбалансированности бюджетов и своевременного решения вопросов местного значения, в том числе:</t>
  </si>
  <si>
    <t>Площадь обработанных мест общего пользования</t>
  </si>
  <si>
    <t>тыс. кв. м</t>
  </si>
  <si>
    <t xml:space="preserve">Возмещение затрат по проведению дезинфекции мест общего пользования в многоквартирных домах, расположенных на территории муниципального образования "Город Ижевск" </t>
  </si>
  <si>
    <t>03
L4970</t>
  </si>
  <si>
    <t>Реализация мероприятий по обеспечению жильем молодых семей</t>
  </si>
  <si>
    <t>Количество молодых семей, улучшивших жилищные условия за счет средст жилищного сертификата и</t>
  </si>
  <si>
    <t>кол-во</t>
  </si>
  <si>
    <t>Задача № 3 "Увеличение доли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домами"</t>
  </si>
  <si>
    <t>Доля организаций, осуществляющих управление многоквартирными домами и (или) оказание услуг по содержанию и ремонту общего имущества в многоквартирных домах, участие субъекта РФ и (или) городского округа в уставном капитале которых составляет не более 25%, в общем числе организаций, осуществляющих данные виды деятельности на территории городского округа, кроме товариществ собственников жилья, жилищных, жилищно-строительных кооперативов и специализированных потребительских кооперативов</t>
  </si>
  <si>
    <t>03 00000</t>
  </si>
  <si>
    <t>Основное мероприятие "Реализация способов управления многоквартирными домами на территории муниципального образования "Город Ижевск"</t>
  </si>
  <si>
    <t>03 00001</t>
  </si>
  <si>
    <t xml:space="preserve">Организация проведения открытых конкурсов по отбору управляющей организации на право заключения договора управления многоквартирными домами </t>
  </si>
  <si>
    <t>Количество конкурсов в отношении многоквартирных домов, управление которыми осуществляется управляющими организациями, определенными по результатам открытого конкурса</t>
  </si>
  <si>
    <t>кол-во конкурсов</t>
  </si>
  <si>
    <t>03 00002</t>
  </si>
  <si>
    <t>Представление интересов собственника муниципальных помещений на общих собраниях собственников помещений в многоквартирных домах</t>
  </si>
  <si>
    <t>Число общих собраний собственников помещений в многоквартирных домах, на которых представлялись интересы собственника муниципальных помещений</t>
  </si>
  <si>
    <t>кол-во собраний</t>
  </si>
  <si>
    <t xml:space="preserve">Нежелание собственников МКД участвовать в управлении МКД </t>
  </si>
  <si>
    <t xml:space="preserve">Задача № 4 "Создание условий для реализации муниципальной программы" </t>
  </si>
  <si>
    <t xml:space="preserve">Уровень достижения плановых объемов финансирования
</t>
  </si>
  <si>
    <t xml:space="preserve">Доведение предельных объемов финансирования не в полной мере. </t>
  </si>
  <si>
    <t>04 00000</t>
  </si>
  <si>
    <t>Основное мероприятие "Создание условий для реализации муниципальной программы»</t>
  </si>
  <si>
    <t>04 60160</t>
  </si>
  <si>
    <t xml:space="preserve"> Реализация установленных полномочий (функций)</t>
  </si>
  <si>
    <t>Достижение прогнозных значений показателей муниципальной программы (за отчетный год)</t>
  </si>
  <si>
    <t>04 60091</t>
  </si>
  <si>
    <t>04 06200</t>
  </si>
  <si>
    <t>средства УР</t>
  </si>
  <si>
    <t>04 60030</t>
  </si>
  <si>
    <t>04 60033</t>
  </si>
  <si>
    <t>Расходы на обеспечение текущей деятельности в сфере установленных функций</t>
  </si>
  <si>
    <t>МКУ г. Ижевска "СТО ЖКХ", Управление ЖКХ</t>
  </si>
  <si>
    <t xml:space="preserve">Площадь замененной кровли </t>
  </si>
  <si>
    <t>кв.м.</t>
  </si>
  <si>
    <t>04 60350</t>
  </si>
  <si>
    <t>Расходы на выплату единовременного поощрения в связи с выходом на пенсию за выслугу лет в соответствии с постановлением Администрации г. Ижевска от 16.07.2008 г. № 534</t>
  </si>
  <si>
    <t>Количество сотрудников, получивших выпалту</t>
  </si>
  <si>
    <t>человек</t>
  </si>
  <si>
    <t>04 60130</t>
  </si>
  <si>
    <t>Предоставление государственных и муниципальных услуг в многофункциональных центрах предоставления государственных и муниципальных услуг</t>
  </si>
  <si>
    <t>Доля оказанных услуг, предусмотренных соглашением</t>
  </si>
  <si>
    <t>0460151</t>
  </si>
  <si>
    <t>Проведение капитального ремонта административных зданий и сооружений (гараж)</t>
  </si>
  <si>
    <t>МКУ г. Ижевска "СТО ЖКХ</t>
  </si>
  <si>
    <t>Площадь отремонтированных помещений</t>
  </si>
  <si>
    <t>04 60380</t>
  </si>
  <si>
    <t xml:space="preserve">Обеспечение функционирования в соответствии с законодательством информационных систем
</t>
  </si>
  <si>
    <t xml:space="preserve">Развитие МИС (муниципальной информационной системы)
</t>
  </si>
  <si>
    <t>04 69000</t>
  </si>
  <si>
    <t>Обеспечение средствами вычислительной техники, переферийными и телекоммукационным оборудованием</t>
  </si>
  <si>
    <t>Количество единиц приобретенной техники и оборудования</t>
  </si>
  <si>
    <t>F3 00000</t>
  </si>
  <si>
    <t>Федеральный проект "Обеспечение устойчивого сокращения непригодного для проживания жилищного фонда"</t>
  </si>
  <si>
    <t>F3 67480</t>
  </si>
  <si>
    <t>Переселение граждан из аварийного жилья</t>
  </si>
  <si>
    <t>Количество граждан, расселенных из аварийного жилищного фонда</t>
  </si>
  <si>
    <t>F3 67483</t>
  </si>
  <si>
    <t>F3 67484</t>
  </si>
  <si>
    <t>F3 6748S</t>
  </si>
  <si>
    <t xml:space="preserve">Количество квадратных метров, расселенного непригодного для проживания жилищного фонда
</t>
  </si>
  <si>
    <t>кв.м</t>
  </si>
  <si>
    <t>Ранее было принято решение о досрочном завершении реализации Региональной адресной программы по переселению граждан из аварийного жилищного фонда УР на 2019-2025 годы (планировалось завершить до 31.12.2024г.) Однако доведенное в 2024 г. из бюджета УР финансирование не позволило досрочно завершить мероприятия по расселению аварийного жилья.</t>
  </si>
  <si>
    <t>Всего</t>
  </si>
  <si>
    <t>Итого по программе ΣСДпз</t>
  </si>
  <si>
    <t>бюджет муниципального образования "Город Ижевск"</t>
  </si>
  <si>
    <t>Число ожидаемых кончных результатов, целевых показателей (индикаторов) программы (N)</t>
  </si>
  <si>
    <t>в том числе:</t>
  </si>
  <si>
    <t>Степень достижения плановых значений ожидаемых конечных результатов, целевых показателей (индикаторов) программы СДд/п =ΣСДпз/N</t>
  </si>
  <si>
    <t>- собственные средства бюджета муниципального образования "Город Ижевск"</t>
  </si>
  <si>
    <t>- субсидии из бюджета Российской Федерации</t>
  </si>
  <si>
    <t>- субсидии из бюджета Удмуртской Республики</t>
  </si>
  <si>
    <t>Итого по программе ΣСДонр</t>
  </si>
  <si>
    <t>- субвенции из бюджета Удмуртской Республики</t>
  </si>
  <si>
    <t>Общее количество мероприятий программы, запланированнных к реализации в отчетном году (М)</t>
  </si>
  <si>
    <t>иные источники</t>
  </si>
  <si>
    <t>Степень реализации мероприятий программы СРм=ΣCДонр/М</t>
  </si>
  <si>
    <t>Эффективность реализации муниципальной программы ЭР=0,5хСДм/п+0,3хСРм+0,2хССур</t>
  </si>
  <si>
    <t>Уровень эффективности муниципальной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</si>
</sst>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#,##0.00_ ;\-#,##0.00\ "/>
    <numFmt numFmtId="167" formatCode="0.0"/>
    <numFmt numFmtId="168" formatCode="#,##0.000_ ;\-#,##0.000\ "/>
  </numFmts>
  <fonts count="19">
    <font>
      <sz val="11"/>
      <color theme="1"/>
      <name val="Calibri"/>
      <scheme val="minor"/>
    </font>
    <font>
      <sz val="10"/>
      <name val="Arial Cyr"/>
    </font>
    <font>
      <b/>
      <sz val="10"/>
      <name val="Arial CYR"/>
    </font>
    <font>
      <sz val="11"/>
      <color theme="1"/>
      <name val="Arial"/>
    </font>
    <font>
      <b/>
      <sz val="12"/>
      <name val="PT Astra Serif"/>
    </font>
    <font>
      <sz val="12"/>
      <color theme="1"/>
      <name val="PT Astra Serif"/>
    </font>
    <font>
      <sz val="11"/>
      <color theme="1"/>
      <name val="PT Astra Serif"/>
    </font>
    <font>
      <sz val="11"/>
      <color theme="1"/>
      <name val="Times New Roman"/>
    </font>
    <font>
      <sz val="12"/>
      <color theme="1"/>
      <name val="Times New Roman"/>
    </font>
    <font>
      <sz val="12"/>
      <color theme="1"/>
      <name val="Calibri"/>
      <scheme val="minor"/>
    </font>
    <font>
      <sz val="12"/>
      <name val="PT Astra Serif"/>
    </font>
    <font>
      <sz val="12"/>
      <name val="Liberation Sans"/>
    </font>
    <font>
      <sz val="12"/>
      <color indexed="2"/>
      <name val="PT Astra Serif"/>
    </font>
    <font>
      <sz val="12"/>
      <color theme="0"/>
      <name val="PT Astra Serif"/>
    </font>
    <font>
      <b/>
      <sz val="12"/>
      <color theme="1"/>
      <name val="PT Astra Serif"/>
    </font>
    <font>
      <sz val="12"/>
      <name val="Times New Roman"/>
    </font>
    <font>
      <b/>
      <sz val="12"/>
      <name val="Times New Roman"/>
    </font>
    <font>
      <sz val="11"/>
      <color theme="1"/>
      <name val="Calibri"/>
      <scheme val="minor"/>
    </font>
    <font>
      <vertAlign val="superscript"/>
      <sz val="12"/>
      <name val="PT Astra Serif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theme="0"/>
      </patternFill>
    </fill>
    <fill>
      <patternFill patternType="solid">
        <f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5">
    <xf numFmtId="0" fontId="0" fillId="0" borderId="0"/>
    <xf numFmtId="1" fontId="1" fillId="0" borderId="1">
      <alignment horizontal="center" vertical="top" shrinkToFit="1"/>
    </xf>
    <xf numFmtId="1" fontId="1" fillId="0" borderId="1">
      <alignment horizontal="center" vertical="top" shrinkToFit="1"/>
    </xf>
    <xf numFmtId="0" fontId="2" fillId="0" borderId="1">
      <alignment vertical="top" wrapText="1"/>
    </xf>
    <xf numFmtId="1" fontId="1" fillId="0" borderId="1">
      <alignment horizontal="center" vertical="top" shrinkToFit="1"/>
    </xf>
    <xf numFmtId="4" fontId="2" fillId="2" borderId="1">
      <alignment horizontal="right" vertical="top" shrinkToFit="1"/>
    </xf>
    <xf numFmtId="0" fontId="2" fillId="0" borderId="1">
      <alignment vertical="top" wrapText="1"/>
    </xf>
    <xf numFmtId="0" fontId="2" fillId="0" borderId="1">
      <alignment vertical="top" wrapText="1"/>
    </xf>
    <xf numFmtId="4" fontId="2" fillId="2" borderId="1">
      <alignment horizontal="right" vertical="top" shrinkToFi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7" fillId="0" borderId="0" applyFont="0" applyFill="0" applyBorder="0" applyProtection="0"/>
  </cellStyleXfs>
  <cellXfs count="411">
    <xf numFmtId="0" fontId="0" fillId="0" borderId="0" xfId="0"/>
    <xf numFmtId="0" fontId="3" fillId="0" borderId="0" xfId="13" applyFont="1"/>
    <xf numFmtId="0" fontId="5" fillId="0" borderId="0" xfId="13" applyFont="1"/>
    <xf numFmtId="0" fontId="5" fillId="0" borderId="1" xfId="9" applyFont="1" applyBorder="1" applyAlignment="1">
      <alignment horizontal="center" vertical="top" wrapText="1"/>
    </xf>
    <xf numFmtId="0" fontId="3" fillId="0" borderId="0" xfId="9" applyFont="1"/>
    <xf numFmtId="0" fontId="5" fillId="0" borderId="1" xfId="9" applyFont="1" applyBorder="1" applyAlignment="1">
      <alignment vertical="top" wrapText="1"/>
    </xf>
    <xf numFmtId="14" fontId="5" fillId="0" borderId="1" xfId="9" applyNumberFormat="1" applyFont="1" applyBorder="1" applyAlignment="1">
      <alignment horizontal="center" vertical="top" wrapText="1"/>
    </xf>
    <xf numFmtId="0" fontId="5" fillId="0" borderId="1" xfId="9" applyFont="1" applyBorder="1" applyAlignment="1" applyProtection="1">
      <alignment horizontal="center" vertical="top" wrapText="1"/>
      <protection locked="0"/>
    </xf>
    <xf numFmtId="14" fontId="5" fillId="0" borderId="1" xfId="9" applyNumberFormat="1" applyFont="1" applyBorder="1" applyAlignment="1" applyProtection="1">
      <alignment horizontal="center" vertical="top" wrapText="1"/>
      <protection locked="0"/>
    </xf>
    <xf numFmtId="0" fontId="5" fillId="3" borderId="1" xfId="9" applyFont="1" applyFill="1" applyBorder="1" applyAlignment="1">
      <alignment horizontal="center" vertical="top" wrapText="1"/>
    </xf>
    <xf numFmtId="0" fontId="5" fillId="3" borderId="1" xfId="9" applyFont="1" applyFill="1" applyBorder="1" applyAlignment="1">
      <alignment vertical="top" wrapText="1"/>
    </xf>
    <xf numFmtId="14" fontId="6" fillId="3" borderId="1" xfId="9" applyNumberFormat="1" applyFont="1" applyFill="1" applyBorder="1" applyAlignment="1">
      <alignment horizontal="center" vertical="top" wrapText="1"/>
    </xf>
    <xf numFmtId="0" fontId="6" fillId="3" borderId="1" xfId="9" applyFont="1" applyFill="1" applyBorder="1" applyAlignment="1">
      <alignment horizontal="center" vertical="top" wrapText="1"/>
    </xf>
    <xf numFmtId="0" fontId="7" fillId="0" borderId="0" xfId="9" applyFont="1" applyAlignment="1">
      <alignment vertical="top"/>
    </xf>
    <xf numFmtId="0" fontId="0" fillId="0" borderId="0" xfId="0"/>
    <xf numFmtId="49" fontId="8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9" fillId="0" borderId="0" xfId="0" applyFont="1"/>
    <xf numFmtId="2" fontId="9" fillId="4" borderId="0" xfId="0" applyNumberFormat="1" applyFont="1" applyFill="1"/>
    <xf numFmtId="2" fontId="9" fillId="3" borderId="0" xfId="0" applyNumberFormat="1" applyFont="1" applyFill="1"/>
    <xf numFmtId="0" fontId="9" fillId="4" borderId="0" xfId="0" applyFont="1" applyFill="1"/>
    <xf numFmtId="2" fontId="9" fillId="0" borderId="0" xfId="0" applyNumberFormat="1" applyFont="1"/>
    <xf numFmtId="0" fontId="5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top"/>
    </xf>
    <xf numFmtId="0" fontId="10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center" wrapText="1"/>
    </xf>
    <xf numFmtId="2" fontId="10" fillId="5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165" fontId="10" fillId="5" borderId="5" xfId="9" applyNumberFormat="1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 applyProtection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  <xf numFmtId="2" fontId="5" fillId="0" borderId="2" xfId="11" applyNumberFormat="1" applyFont="1" applyBorder="1" applyAlignment="1" applyProtection="1">
      <alignment vertical="top"/>
    </xf>
    <xf numFmtId="0" fontId="5" fillId="0" borderId="3" xfId="0" applyFont="1" applyBorder="1" applyAlignment="1" applyProtection="1">
      <alignment horizontal="justify" vertical="top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justify" vertical="top" wrapText="1"/>
      <protection locked="0"/>
    </xf>
    <xf numFmtId="2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5" xfId="0" applyFont="1" applyFill="1" applyBorder="1" applyAlignment="1">
      <alignment horizontal="left" vertical="top" wrapText="1"/>
    </xf>
    <xf numFmtId="0" fontId="10" fillId="5" borderId="5" xfId="0" applyFont="1" applyFill="1" applyBorder="1" applyAlignment="1">
      <alignment horizontal="center" vertical="center" wrapText="1"/>
    </xf>
    <xf numFmtId="165" fontId="11" fillId="0" borderId="5" xfId="0" applyNumberFormat="1" applyFont="1" applyBorder="1" applyAlignment="1" applyProtection="1">
      <alignment horizontal="center" vertical="center" wrapText="1"/>
      <protection locked="0"/>
    </xf>
    <xf numFmtId="165" fontId="10" fillId="5" borderId="5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10" fillId="5" borderId="1" xfId="9" applyNumberFormat="1" applyFont="1" applyFill="1" applyBorder="1" applyAlignment="1" applyProtection="1">
      <alignment horizontal="center" vertical="center" wrapText="1"/>
    </xf>
    <xf numFmtId="2" fontId="5" fillId="0" borderId="2" xfId="11" applyNumberFormat="1" applyFont="1" applyBorder="1" applyAlignment="1" applyProtection="1">
      <alignment horizontal="left" vertical="top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/>
    </xf>
    <xf numFmtId="49" fontId="10" fillId="4" borderId="1" xfId="0" applyNumberFormat="1" applyFont="1" applyFill="1" applyBorder="1" applyAlignment="1">
      <alignment horizontal="center" vertical="top"/>
    </xf>
    <xf numFmtId="49" fontId="10" fillId="4" borderId="1" xfId="0" applyNumberFormat="1" applyFont="1" applyFill="1" applyBorder="1" applyAlignment="1">
      <alignment horizontal="center" vertical="top" wrapText="1"/>
    </xf>
    <xf numFmtId="49" fontId="10" fillId="4" borderId="1" xfId="0" applyNumberFormat="1" applyFont="1" applyFill="1" applyBorder="1" applyAlignment="1" applyProtection="1">
      <alignment horizontal="center" vertical="top" wrapText="1"/>
      <protection locked="0"/>
    </xf>
    <xf numFmtId="49" fontId="10" fillId="6" borderId="1" xfId="0" applyNumberFormat="1" applyFont="1" applyFill="1" applyBorder="1" applyAlignment="1">
      <alignment horizontal="center" vertical="top"/>
    </xf>
    <xf numFmtId="49" fontId="10" fillId="6" borderId="1" xfId="0" applyNumberFormat="1" applyFont="1" applyFill="1" applyBorder="1" applyAlignment="1">
      <alignment horizontal="center" vertical="top" wrapText="1"/>
    </xf>
    <xf numFmtId="49" fontId="10" fillId="6" borderId="1" xfId="0" applyNumberFormat="1" applyFont="1" applyFill="1" applyBorder="1" applyAlignment="1" applyProtection="1">
      <alignment horizontal="center" vertical="top" wrapText="1"/>
      <protection locked="0"/>
    </xf>
    <xf numFmtId="0" fontId="10" fillId="6" borderId="9" xfId="0" applyFont="1" applyFill="1" applyBorder="1" applyAlignment="1">
      <alignment horizontal="left" vertical="top" wrapText="1"/>
    </xf>
    <xf numFmtId="0" fontId="10" fillId="6" borderId="9" xfId="0" applyFont="1" applyFill="1" applyBorder="1" applyAlignment="1">
      <alignment horizontal="center" vertical="top" wrapText="1"/>
    </xf>
    <xf numFmtId="2" fontId="10" fillId="7" borderId="7" xfId="0" applyNumberFormat="1" applyFont="1" applyFill="1" applyBorder="1" applyAlignment="1">
      <alignment horizontal="center" vertical="top" wrapText="1"/>
    </xf>
    <xf numFmtId="0" fontId="11" fillId="8" borderId="9" xfId="0" applyFont="1" applyFill="1" applyBorder="1" applyAlignment="1" applyProtection="1">
      <alignment horizontal="center" vertical="top" wrapText="1"/>
      <protection locked="0"/>
    </xf>
    <xf numFmtId="165" fontId="10" fillId="6" borderId="9" xfId="0" applyNumberFormat="1" applyFont="1" applyFill="1" applyBorder="1" applyAlignment="1">
      <alignment horizontal="center" vertical="top" wrapText="1"/>
    </xf>
    <xf numFmtId="165" fontId="10" fillId="6" borderId="9" xfId="9" applyNumberFormat="1" applyFont="1" applyFill="1" applyBorder="1" applyAlignment="1">
      <alignment horizontal="center" vertical="top" wrapText="1"/>
    </xf>
    <xf numFmtId="0" fontId="12" fillId="0" borderId="3" xfId="0" applyFont="1" applyBorder="1" applyAlignment="1" applyProtection="1">
      <alignment vertical="top" wrapText="1"/>
      <protection locked="0"/>
    </xf>
    <xf numFmtId="0" fontId="10" fillId="6" borderId="1" xfId="0" applyFont="1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2" fontId="10" fillId="4" borderId="9" xfId="0" applyNumberFormat="1" applyFont="1" applyFill="1" applyBorder="1" applyAlignment="1" applyProtection="1">
      <alignment horizontal="center" vertical="top" wrapText="1"/>
      <protection locked="0"/>
    </xf>
    <xf numFmtId="2" fontId="10" fillId="3" borderId="9" xfId="0" applyNumberFormat="1" applyFont="1" applyFill="1" applyBorder="1" applyAlignment="1" applyProtection="1">
      <alignment horizontal="center" vertical="top" wrapText="1"/>
      <protection locked="0"/>
    </xf>
    <xf numFmtId="2" fontId="10" fillId="7" borderId="9" xfId="0" applyNumberFormat="1" applyFont="1" applyFill="1" applyBorder="1" applyAlignment="1">
      <alignment horizontal="center" vertical="top" wrapText="1"/>
    </xf>
    <xf numFmtId="165" fontId="10" fillId="6" borderId="9" xfId="9" applyNumberFormat="1" applyFont="1" applyFill="1" applyBorder="1" applyAlignment="1">
      <alignment horizontal="center" vertical="top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165" fontId="10" fillId="6" borderId="1" xfId="0" applyNumberFormat="1" applyFont="1" applyFill="1" applyBorder="1" applyAlignment="1">
      <alignment horizontal="center" vertical="top" wrapText="1"/>
    </xf>
    <xf numFmtId="165" fontId="10" fillId="6" borderId="1" xfId="9" applyNumberFormat="1" applyFont="1" applyFill="1" applyBorder="1" applyAlignment="1">
      <alignment horizontal="center" vertical="top" wrapText="1"/>
    </xf>
    <xf numFmtId="2" fontId="10" fillId="4" borderId="1" xfId="0" applyNumberFormat="1" applyFont="1" applyFill="1" applyBorder="1" applyAlignment="1" applyProtection="1">
      <alignment horizontal="center" vertical="top" wrapText="1"/>
      <protection locked="0"/>
    </xf>
    <xf numFmtId="2" fontId="10" fillId="0" borderId="1" xfId="0" applyNumberFormat="1" applyFont="1" applyBorder="1" applyAlignment="1" applyProtection="1">
      <alignment horizontal="center" vertical="top" wrapText="1"/>
      <protection locked="0"/>
    </xf>
    <xf numFmtId="2" fontId="10" fillId="7" borderId="1" xfId="0" applyNumberFormat="1" applyFont="1" applyFill="1" applyBorder="1" applyAlignment="1">
      <alignment horizontal="center" vertical="top" wrapText="1"/>
    </xf>
    <xf numFmtId="166" fontId="10" fillId="0" borderId="1" xfId="14" applyNumberFormat="1" applyFont="1" applyBorder="1" applyAlignment="1" applyProtection="1">
      <alignment horizontal="center" vertical="top" wrapText="1"/>
      <protection locked="0"/>
    </xf>
    <xf numFmtId="165" fontId="10" fillId="6" borderId="1" xfId="9" applyNumberFormat="1" applyFont="1" applyFill="1" applyBorder="1" applyAlignment="1">
      <alignment horizontal="center" vertical="top"/>
    </xf>
    <xf numFmtId="0" fontId="10" fillId="3" borderId="1" xfId="0" applyFont="1" applyFill="1" applyBorder="1" applyAlignment="1" applyProtection="1">
      <alignment horizontal="center" vertical="top" wrapText="1"/>
      <protection locked="0"/>
    </xf>
    <xf numFmtId="49" fontId="10" fillId="6" borderId="5" xfId="0" applyNumberFormat="1" applyFont="1" applyFill="1" applyBorder="1" applyAlignment="1">
      <alignment horizontal="center" vertical="top"/>
    </xf>
    <xf numFmtId="2" fontId="10" fillId="3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49" fontId="10" fillId="5" borderId="1" xfId="0" applyNumberFormat="1" applyFont="1" applyFill="1" applyBorder="1" applyAlignment="1">
      <alignment horizontal="center" vertical="top" wrapText="1"/>
    </xf>
    <xf numFmtId="49" fontId="10" fillId="5" borderId="1" xfId="0" applyNumberFormat="1" applyFont="1" applyFill="1" applyBorder="1" applyAlignment="1" applyProtection="1">
      <alignment horizontal="center" vertical="top" wrapText="1"/>
      <protection locked="0"/>
    </xf>
    <xf numFmtId="165" fontId="10" fillId="5" borderId="5" xfId="9" applyNumberFormat="1" applyFont="1" applyFill="1" applyBorder="1" applyAlignment="1">
      <alignment horizontal="center" vertical="top" wrapText="1"/>
    </xf>
    <xf numFmtId="165" fontId="10" fillId="5" borderId="1" xfId="0" applyNumberFormat="1" applyFont="1" applyFill="1" applyBorder="1" applyAlignment="1">
      <alignment horizontal="center" vertical="top" wrapText="1"/>
    </xf>
    <xf numFmtId="0" fontId="5" fillId="0" borderId="3" xfId="0" applyFont="1" applyBorder="1" applyProtection="1">
      <protection locked="0"/>
    </xf>
    <xf numFmtId="165" fontId="10" fillId="5" borderId="1" xfId="9" applyNumberFormat="1" applyFont="1" applyFill="1" applyBorder="1" applyAlignment="1" applyProtection="1">
      <alignment horizontal="center" vertical="top" wrapText="1"/>
    </xf>
    <xf numFmtId="0" fontId="10" fillId="0" borderId="3" xfId="0" applyFont="1" applyBorder="1" applyAlignment="1" applyProtection="1">
      <alignment horizontal="justify" vertical="top"/>
      <protection locked="0"/>
    </xf>
    <xf numFmtId="0" fontId="10" fillId="6" borderId="0" xfId="0" applyFont="1" applyFill="1" applyAlignment="1">
      <alignment horizontal="center" vertical="top" wrapText="1"/>
    </xf>
    <xf numFmtId="2" fontId="10" fillId="4" borderId="1" xfId="0" applyNumberFormat="1" applyFont="1" applyFill="1" applyBorder="1" applyAlignment="1" applyProtection="1">
      <alignment horizontal="center" vertical="top" wrapText="1"/>
      <protection locked="0"/>
    </xf>
    <xf numFmtId="2" fontId="10" fillId="4" borderId="0" xfId="0" applyNumberFormat="1" applyFont="1" applyFill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165" fontId="10" fillId="6" borderId="0" xfId="9" applyNumberFormat="1" applyFont="1" applyFill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/>
    </xf>
    <xf numFmtId="165" fontId="10" fillId="6" borderId="0" xfId="0" applyNumberFormat="1" applyFont="1" applyFill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 wrapText="1"/>
    </xf>
    <xf numFmtId="2" fontId="10" fillId="6" borderId="1" xfId="14" applyNumberFormat="1" applyFont="1" applyFill="1" applyBorder="1" applyAlignment="1">
      <alignment horizontal="center" vertical="top" wrapText="1"/>
    </xf>
    <xf numFmtId="2" fontId="12" fillId="6" borderId="1" xfId="14" applyNumberFormat="1" applyFont="1" applyFill="1" applyBorder="1" applyAlignment="1">
      <alignment horizontal="center" vertical="top" wrapText="1"/>
    </xf>
    <xf numFmtId="1" fontId="10" fillId="6" borderId="1" xfId="14" applyNumberFormat="1" applyFont="1" applyFill="1" applyBorder="1" applyAlignment="1">
      <alignment horizontal="center" vertical="top" wrapText="1"/>
    </xf>
    <xf numFmtId="164" fontId="10" fillId="6" borderId="1" xfId="14" applyNumberFormat="1" applyFont="1" applyFill="1" applyBorder="1" applyAlignment="1">
      <alignment horizontal="center" vertical="top" wrapText="1"/>
    </xf>
    <xf numFmtId="165" fontId="10" fillId="6" borderId="1" xfId="14" applyNumberFormat="1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vertical="top"/>
    </xf>
    <xf numFmtId="0" fontId="10" fillId="6" borderId="5" xfId="0" applyFont="1" applyFill="1" applyBorder="1" applyAlignment="1" applyProtection="1">
      <alignment vertical="top"/>
      <protection locked="0"/>
    </xf>
    <xf numFmtId="165" fontId="10" fillId="6" borderId="1" xfId="0" applyNumberFormat="1" applyFont="1" applyFill="1" applyBorder="1" applyAlignment="1">
      <alignment vertical="top"/>
    </xf>
    <xf numFmtId="0" fontId="10" fillId="0" borderId="2" xfId="0" applyFont="1" applyBorder="1" applyAlignment="1" applyProtection="1">
      <alignment horizontal="center" vertical="top"/>
    </xf>
    <xf numFmtId="0" fontId="5" fillId="0" borderId="3" xfId="0" applyFont="1" applyBorder="1" applyAlignment="1" applyProtection="1">
      <alignment vertical="top"/>
    </xf>
    <xf numFmtId="49" fontId="10" fillId="6" borderId="0" xfId="0" applyNumberFormat="1" applyFont="1" applyFill="1" applyAlignment="1" applyProtection="1">
      <alignment horizontal="center" vertical="top" wrapText="1"/>
      <protection locked="0"/>
    </xf>
    <xf numFmtId="2" fontId="10" fillId="4" borderId="9" xfId="0" applyNumberFormat="1" applyFont="1" applyFill="1" applyBorder="1" applyAlignment="1" applyProtection="1">
      <alignment horizontal="center" vertical="top" wrapText="1"/>
      <protection locked="0"/>
    </xf>
    <xf numFmtId="2" fontId="10" fillId="0" borderId="9" xfId="0" applyNumberFormat="1" applyFont="1" applyBorder="1" applyAlignment="1" applyProtection="1">
      <alignment horizontal="center" vertical="top" wrapText="1"/>
      <protection locked="0"/>
    </xf>
    <xf numFmtId="0" fontId="10" fillId="6" borderId="2" xfId="0" applyFont="1" applyFill="1" applyBorder="1" applyAlignment="1">
      <alignment horizontal="center" vertical="top"/>
    </xf>
    <xf numFmtId="0" fontId="10" fillId="0" borderId="16" xfId="0" applyFont="1" applyBorder="1" applyAlignment="1" applyProtection="1">
      <alignment horizontal="center" vertical="top"/>
      <protection locked="0"/>
    </xf>
    <xf numFmtId="165" fontId="10" fillId="6" borderId="13" xfId="0" applyNumberFormat="1" applyFont="1" applyFill="1" applyBorder="1" applyAlignment="1">
      <alignment horizontal="center" vertical="top" wrapText="1"/>
    </xf>
    <xf numFmtId="165" fontId="10" fillId="6" borderId="7" xfId="0" applyNumberFormat="1" applyFont="1" applyFill="1" applyBorder="1" applyAlignment="1">
      <alignment horizontal="center" vertical="top" wrapText="1"/>
    </xf>
    <xf numFmtId="0" fontId="10" fillId="0" borderId="0" xfId="0" applyFont="1" applyAlignment="1" applyProtection="1">
      <alignment horizontal="left" vertical="top" wrapText="1"/>
    </xf>
    <xf numFmtId="0" fontId="10" fillId="0" borderId="3" xfId="0" applyFont="1" applyBorder="1" applyAlignment="1" applyProtection="1">
      <alignment horizontal="center" vertical="top" wrapText="1"/>
    </xf>
    <xf numFmtId="0" fontId="10" fillId="6" borderId="1" xfId="0" applyFont="1" applyFill="1" applyBorder="1" applyAlignment="1">
      <alignment vertical="top" wrapText="1"/>
    </xf>
    <xf numFmtId="2" fontId="10" fillId="4" borderId="1" xfId="14" applyNumberFormat="1" applyFont="1" applyFill="1" applyBorder="1" applyAlignment="1" applyProtection="1">
      <alignment horizontal="center" vertical="top" wrapText="1"/>
      <protection locked="0"/>
    </xf>
    <xf numFmtId="2" fontId="10" fillId="3" borderId="1" xfId="14" applyNumberFormat="1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0" fontId="10" fillId="6" borderId="5" xfId="0" applyFont="1" applyFill="1" applyBorder="1" applyAlignment="1">
      <alignment horizontal="left" vertical="top" wrapText="1"/>
    </xf>
    <xf numFmtId="2" fontId="10" fillId="0" borderId="1" xfId="14" applyNumberFormat="1" applyFont="1" applyBorder="1" applyAlignment="1" applyProtection="1">
      <alignment horizontal="center" vertical="top" wrapText="1"/>
      <protection locked="0"/>
    </xf>
    <xf numFmtId="0" fontId="10" fillId="6" borderId="5" xfId="0" applyFont="1" applyFill="1" applyBorder="1" applyAlignment="1">
      <alignment horizontal="center" vertical="top" wrapText="1"/>
    </xf>
    <xf numFmtId="165" fontId="10" fillId="6" borderId="5" xfId="0" applyNumberFormat="1" applyFont="1" applyFill="1" applyBorder="1" applyAlignment="1">
      <alignment horizontal="center" vertical="top" wrapText="1"/>
    </xf>
    <xf numFmtId="0" fontId="10" fillId="0" borderId="3" xfId="0" applyFont="1" applyBorder="1" applyAlignment="1" applyProtection="1">
      <alignment horizontal="justify" vertical="top" wrapText="1"/>
      <protection locked="0"/>
    </xf>
    <xf numFmtId="165" fontId="10" fillId="6" borderId="14" xfId="9" applyNumberFormat="1" applyFont="1" applyFill="1" applyBorder="1" applyAlignment="1">
      <alignment horizontal="center" vertical="top" wrapText="1"/>
    </xf>
    <xf numFmtId="0" fontId="10" fillId="0" borderId="2" xfId="0" applyFont="1" applyBorder="1" applyAlignment="1" applyProtection="1">
      <alignment horizontal="left" vertical="top" wrapText="1"/>
    </xf>
    <xf numFmtId="165" fontId="10" fillId="6" borderId="5" xfId="9" applyNumberFormat="1" applyFont="1" applyFill="1" applyBorder="1" applyAlignment="1">
      <alignment horizontal="center" vertical="top"/>
    </xf>
    <xf numFmtId="0" fontId="10" fillId="3" borderId="3" xfId="0" applyFont="1" applyFill="1" applyBorder="1" applyAlignment="1" applyProtection="1">
      <alignment horizontal="justify" vertical="top" wrapText="1"/>
      <protection locked="0"/>
    </xf>
    <xf numFmtId="0" fontId="10" fillId="6" borderId="1" xfId="0" applyFont="1" applyFill="1" applyBorder="1" applyAlignment="1" applyProtection="1">
      <alignment vertical="top"/>
    </xf>
    <xf numFmtId="0" fontId="10" fillId="0" borderId="2" xfId="0" applyFont="1" applyBorder="1" applyAlignment="1" applyProtection="1">
      <alignment horizontal="center"/>
    </xf>
    <xf numFmtId="0" fontId="5" fillId="0" borderId="3" xfId="0" applyFont="1" applyBorder="1" applyAlignment="1">
      <alignment vertical="top"/>
    </xf>
    <xf numFmtId="49" fontId="10" fillId="6" borderId="5" xfId="0" applyNumberFormat="1" applyFont="1" applyFill="1" applyBorder="1" applyAlignment="1" applyProtection="1">
      <alignment horizontal="center" vertical="top" wrapText="1"/>
      <protection locked="0"/>
    </xf>
    <xf numFmtId="0" fontId="10" fillId="6" borderId="0" xfId="0" applyFont="1" applyFill="1" applyAlignment="1">
      <alignment horizontal="left" vertical="top" wrapText="1"/>
    </xf>
    <xf numFmtId="2" fontId="10" fillId="4" borderId="5" xfId="14" applyNumberFormat="1" applyFont="1" applyFill="1" applyBorder="1" applyAlignment="1" applyProtection="1">
      <alignment horizontal="center" vertical="top" wrapText="1"/>
      <protection locked="0"/>
    </xf>
    <xf numFmtId="2" fontId="10" fillId="3" borderId="5" xfId="14" applyNumberFormat="1" applyFont="1" applyFill="1" applyBorder="1" applyAlignment="1" applyProtection="1">
      <alignment horizontal="center" vertical="top" wrapText="1"/>
      <protection locked="0"/>
    </xf>
    <xf numFmtId="0" fontId="10" fillId="0" borderId="5" xfId="0" applyFont="1" applyBorder="1" applyAlignment="1" applyProtection="1">
      <alignment horizontal="center" vertical="top" wrapText="1"/>
      <protection locked="0"/>
    </xf>
    <xf numFmtId="2" fontId="10" fillId="4" borderId="9" xfId="14" applyNumberFormat="1" applyFont="1" applyFill="1" applyBorder="1" applyAlignment="1" applyProtection="1">
      <alignment horizontal="center" vertical="top" wrapText="1"/>
      <protection locked="0"/>
    </xf>
    <xf numFmtId="2" fontId="10" fillId="3" borderId="9" xfId="14" applyNumberFormat="1" applyFont="1" applyFill="1" applyBorder="1" applyAlignment="1" applyProtection="1">
      <alignment horizontal="center" vertical="top" wrapText="1"/>
      <protection locked="0"/>
    </xf>
    <xf numFmtId="49" fontId="10" fillId="6" borderId="5" xfId="0" applyNumberFormat="1" applyFont="1" applyFill="1" applyBorder="1" applyAlignment="1">
      <alignment horizontal="center" vertical="top" wrapText="1"/>
    </xf>
    <xf numFmtId="0" fontId="5" fillId="0" borderId="3" xfId="0" applyFont="1" applyBorder="1" applyAlignment="1" applyProtection="1">
      <alignment vertical="top"/>
      <protection locked="0"/>
    </xf>
    <xf numFmtId="2" fontId="10" fillId="0" borderId="9" xfId="0" applyNumberFormat="1" applyFont="1" applyBorder="1" applyAlignment="1" applyProtection="1">
      <alignment horizontal="center" vertical="top" wrapText="1"/>
      <protection locked="0"/>
    </xf>
    <xf numFmtId="0" fontId="10" fillId="4" borderId="9" xfId="0" applyFont="1" applyFill="1" applyBorder="1" applyAlignment="1" applyProtection="1">
      <alignment horizontal="center" vertical="top" wrapText="1"/>
      <protection locked="0"/>
    </xf>
    <xf numFmtId="167" fontId="10" fillId="3" borderId="1" xfId="0" applyNumberFormat="1" applyFont="1" applyFill="1" applyBorder="1" applyAlignment="1" applyProtection="1">
      <alignment horizontal="center" vertical="top" wrapText="1"/>
      <protection locked="0"/>
    </xf>
    <xf numFmtId="49" fontId="10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horizontal="center" vertical="center" wrapText="1"/>
    </xf>
    <xf numFmtId="166" fontId="10" fillId="0" borderId="9" xfId="14" applyNumberFormat="1" applyFont="1" applyBorder="1" applyAlignment="1" applyProtection="1">
      <alignment horizontal="center" vertical="top" wrapText="1"/>
      <protection locked="0"/>
    </xf>
    <xf numFmtId="2" fontId="10" fillId="7" borderId="0" xfId="0" applyNumberFormat="1" applyFont="1" applyFill="1" applyAlignment="1">
      <alignment horizontal="center" vertical="top" wrapText="1"/>
    </xf>
    <xf numFmtId="2" fontId="10" fillId="7" borderId="5" xfId="0" applyNumberFormat="1" applyFont="1" applyFill="1" applyBorder="1" applyAlignment="1">
      <alignment horizontal="center" vertical="top" wrapText="1"/>
    </xf>
    <xf numFmtId="2" fontId="10" fillId="4" borderId="2" xfId="14" applyNumberFormat="1" applyFont="1" applyFill="1" applyBorder="1" applyAlignment="1" applyProtection="1">
      <alignment horizontal="center" vertical="top" wrapText="1"/>
      <protection locked="0"/>
    </xf>
    <xf numFmtId="2" fontId="10" fillId="7" borderId="16" xfId="0" applyNumberFormat="1" applyFont="1" applyFill="1" applyBorder="1" applyAlignment="1">
      <alignment horizontal="center" vertical="top" wrapText="1"/>
    </xf>
    <xf numFmtId="2" fontId="10" fillId="0" borderId="3" xfId="14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2" fontId="10" fillId="0" borderId="5" xfId="0" applyNumberFormat="1" applyFont="1" applyBorder="1" applyAlignment="1" applyProtection="1">
      <alignment horizontal="center" vertical="top" wrapText="1"/>
      <protection locked="0"/>
    </xf>
    <xf numFmtId="2" fontId="4" fillId="4" borderId="1" xfId="14" applyNumberFormat="1" applyFont="1" applyFill="1" applyBorder="1" applyAlignment="1">
      <alignment horizontal="center" vertical="center" wrapText="1"/>
    </xf>
    <xf numFmtId="2" fontId="4" fillId="3" borderId="1" xfId="14" applyNumberFormat="1" applyFont="1" applyFill="1" applyBorder="1" applyAlignment="1">
      <alignment horizontal="center" vertical="center" wrapText="1"/>
    </xf>
    <xf numFmtId="164" fontId="4" fillId="4" borderId="1" xfId="14" applyNumberFormat="1" applyFont="1" applyFill="1" applyBorder="1" applyAlignment="1">
      <alignment horizontal="center" vertical="center" wrapText="1"/>
    </xf>
    <xf numFmtId="164" fontId="4" fillId="0" borderId="1" xfId="14" applyNumberFormat="1" applyFont="1" applyBorder="1" applyAlignment="1">
      <alignment horizontal="center" vertical="center" wrapText="1"/>
    </xf>
    <xf numFmtId="49" fontId="4" fillId="4" borderId="1" xfId="14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/>
    <xf numFmtId="2" fontId="10" fillId="4" borderId="1" xfId="0" applyNumberFormat="1" applyFont="1" applyFill="1" applyBorder="1"/>
    <xf numFmtId="2" fontId="4" fillId="9" borderId="1" xfId="14" applyNumberFormat="1" applyFont="1" applyFill="1" applyBorder="1" applyAlignment="1">
      <alignment horizontal="center" vertical="center" wrapText="1"/>
    </xf>
    <xf numFmtId="165" fontId="4" fillId="9" borderId="1" xfId="9" applyNumberFormat="1" applyFont="1" applyFill="1" applyBorder="1" applyAlignment="1">
      <alignment horizontal="center" vertical="center"/>
    </xf>
    <xf numFmtId="2" fontId="10" fillId="4" borderId="1" xfId="14" applyNumberFormat="1" applyFont="1" applyFill="1" applyBorder="1" applyAlignment="1">
      <alignment horizontal="center" vertical="center" wrapText="1"/>
    </xf>
    <xf numFmtId="2" fontId="10" fillId="3" borderId="1" xfId="14" applyNumberFormat="1" applyFont="1" applyFill="1" applyBorder="1" applyAlignment="1">
      <alignment horizontal="center" vertical="center" wrapText="1"/>
    </xf>
    <xf numFmtId="2" fontId="10" fillId="0" borderId="1" xfId="14" applyNumberFormat="1" applyFont="1" applyBorder="1" applyAlignment="1">
      <alignment horizontal="center" vertical="center" wrapText="1"/>
    </xf>
    <xf numFmtId="164" fontId="10" fillId="0" borderId="1" xfId="14" applyNumberFormat="1" applyFont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 vertical="top"/>
    </xf>
    <xf numFmtId="49" fontId="16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/>
    <xf numFmtId="2" fontId="15" fillId="0" borderId="0" xfId="0" applyNumberFormat="1" applyFont="1"/>
    <xf numFmtId="0" fontId="4" fillId="0" borderId="0" xfId="13" applyFont="1" applyAlignment="1">
      <alignment horizontal="center" vertical="top" wrapText="1"/>
    </xf>
    <xf numFmtId="0" fontId="5" fillId="0" borderId="0" xfId="13" applyFont="1"/>
    <xf numFmtId="0" fontId="5" fillId="0" borderId="1" xfId="9" applyFont="1" applyBorder="1" applyAlignment="1">
      <alignment horizontal="center" vertical="top" wrapText="1"/>
    </xf>
    <xf numFmtId="0" fontId="5" fillId="0" borderId="1" xfId="9" applyFont="1" applyBorder="1" applyAlignment="1">
      <alignment horizontal="left" vertical="top" wrapText="1"/>
    </xf>
    <xf numFmtId="0" fontId="5" fillId="0" borderId="2" xfId="9" applyFont="1" applyBorder="1" applyAlignment="1">
      <alignment horizontal="left" vertical="top" wrapText="1"/>
    </xf>
    <xf numFmtId="0" fontId="5" fillId="0" borderId="3" xfId="9" applyFont="1" applyBorder="1" applyAlignment="1">
      <alignment horizontal="left" vertical="top" wrapText="1"/>
    </xf>
    <xf numFmtId="0" fontId="6" fillId="3" borderId="1" xfId="9" applyFont="1" applyFill="1" applyBorder="1" applyAlignment="1">
      <alignment horizontal="justify" vertical="top" wrapText="1"/>
    </xf>
    <xf numFmtId="0" fontId="4" fillId="4" borderId="0" xfId="0" applyFont="1" applyFill="1" applyAlignment="1">
      <alignment horizontal="center" vertical="center" wrapText="1"/>
    </xf>
    <xf numFmtId="2" fontId="4" fillId="4" borderId="0" xfId="0" applyNumberFormat="1" applyFont="1" applyFill="1" applyAlignment="1">
      <alignment horizontal="center" vertical="center" wrapText="1"/>
    </xf>
    <xf numFmtId="2" fontId="4" fillId="3" borderId="0" xfId="0" applyNumberFormat="1" applyFont="1" applyFill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top" wrapText="1"/>
    </xf>
    <xf numFmtId="49" fontId="10" fillId="0" borderId="4" xfId="0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top"/>
    </xf>
    <xf numFmtId="49" fontId="10" fillId="0" borderId="9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10" fillId="0" borderId="7" xfId="0" applyFont="1" applyBorder="1"/>
    <xf numFmtId="0" fontId="10" fillId="0" borderId="9" xfId="0" applyFont="1" applyBorder="1"/>
    <xf numFmtId="0" fontId="5" fillId="0" borderId="6" xfId="0" applyFont="1" applyBorder="1" applyAlignment="1">
      <alignment horizontal="center" vertical="center" wrapText="1"/>
    </xf>
    <xf numFmtId="0" fontId="10" fillId="0" borderId="8" xfId="0" applyFont="1" applyBorder="1"/>
    <xf numFmtId="0" fontId="10" fillId="0" borderId="10" xfId="0" applyFont="1" applyBorder="1"/>
    <xf numFmtId="2" fontId="5" fillId="4" borderId="2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0" fillId="4" borderId="3" xfId="0" applyFont="1" applyFill="1" applyBorder="1"/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4" xfId="0" applyFont="1" applyBorder="1"/>
    <xf numFmtId="0" fontId="10" fillId="0" borderId="3" xfId="0" applyFont="1" applyBorder="1"/>
    <xf numFmtId="49" fontId="5" fillId="0" borderId="9" xfId="0" applyNumberFormat="1" applyFont="1" applyBorder="1" applyAlignment="1">
      <alignment horizontal="center" vertical="top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4" borderId="9" xfId="0" applyNumberFormat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top"/>
    </xf>
    <xf numFmtId="0" fontId="10" fillId="5" borderId="1" xfId="0" applyFont="1" applyFill="1" applyBorder="1" applyAlignment="1">
      <alignment horizontal="center" vertical="top" wrapText="1"/>
    </xf>
    <xf numFmtId="2" fontId="10" fillId="4" borderId="1" xfId="0" applyNumberFormat="1" applyFont="1" applyFill="1" applyBorder="1" applyAlignment="1">
      <alignment horizontal="center" vertical="top" wrapText="1"/>
    </xf>
    <xf numFmtId="2" fontId="10" fillId="3" borderId="1" xfId="0" applyNumberFormat="1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49" fontId="10" fillId="5" borderId="6" xfId="0" applyNumberFormat="1" applyFont="1" applyFill="1" applyBorder="1" applyAlignment="1">
      <alignment horizontal="center" vertical="top"/>
    </xf>
    <xf numFmtId="49" fontId="10" fillId="5" borderId="11" xfId="0" applyNumberFormat="1" applyFont="1" applyFill="1" applyBorder="1" applyAlignment="1">
      <alignment horizontal="center" vertical="top"/>
    </xf>
    <xf numFmtId="49" fontId="10" fillId="5" borderId="12" xfId="0" applyNumberFormat="1" applyFont="1" applyFill="1" applyBorder="1" applyAlignment="1">
      <alignment horizontal="center" vertical="top"/>
    </xf>
    <xf numFmtId="49" fontId="10" fillId="5" borderId="8" xfId="0" applyNumberFormat="1" applyFont="1" applyFill="1" applyBorder="1" applyAlignment="1">
      <alignment horizontal="center" vertical="top"/>
    </xf>
    <xf numFmtId="49" fontId="10" fillId="5" borderId="0" xfId="0" applyNumberFormat="1" applyFont="1" applyFill="1" applyAlignment="1">
      <alignment horizontal="center" vertical="top"/>
    </xf>
    <xf numFmtId="49" fontId="10" fillId="5" borderId="13" xfId="0" applyNumberFormat="1" applyFont="1" applyFill="1" applyBorder="1" applyAlignment="1">
      <alignment horizontal="center" vertical="top"/>
    </xf>
    <xf numFmtId="49" fontId="10" fillId="5" borderId="10" xfId="0" applyNumberFormat="1" applyFont="1" applyFill="1" applyBorder="1" applyAlignment="1">
      <alignment horizontal="center" vertical="top"/>
    </xf>
    <xf numFmtId="49" fontId="10" fillId="5" borderId="14" xfId="0" applyNumberFormat="1" applyFont="1" applyFill="1" applyBorder="1" applyAlignment="1">
      <alignment horizontal="center" vertical="top"/>
    </xf>
    <xf numFmtId="49" fontId="10" fillId="5" borderId="15" xfId="0" applyNumberFormat="1" applyFont="1" applyFill="1" applyBorder="1" applyAlignment="1">
      <alignment horizontal="center" vertical="top"/>
    </xf>
    <xf numFmtId="0" fontId="10" fillId="5" borderId="6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2" fontId="10" fillId="4" borderId="11" xfId="0" applyNumberFormat="1" applyFont="1" applyFill="1" applyBorder="1" applyAlignment="1">
      <alignment horizontal="center" vertical="top" wrapText="1"/>
    </xf>
    <xf numFmtId="2" fontId="10" fillId="3" borderId="11" xfId="0" applyNumberFormat="1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center" vertical="top" wrapText="1"/>
    </xf>
    <xf numFmtId="0" fontId="10" fillId="5" borderId="12" xfId="0" applyFont="1" applyFill="1" applyBorder="1" applyAlignment="1">
      <alignment horizontal="center" vertical="top" wrapText="1"/>
    </xf>
    <xf numFmtId="0" fontId="10" fillId="5" borderId="8" xfId="0" applyFont="1" applyFill="1" applyBorder="1" applyAlignment="1">
      <alignment horizontal="center" vertical="top" wrapText="1"/>
    </xf>
    <xf numFmtId="0" fontId="10" fillId="5" borderId="0" xfId="0" applyFont="1" applyFill="1" applyAlignment="1">
      <alignment horizontal="center" vertical="top" wrapText="1"/>
    </xf>
    <xf numFmtId="2" fontId="10" fillId="4" borderId="0" xfId="0" applyNumberFormat="1" applyFont="1" applyFill="1" applyAlignment="1">
      <alignment horizontal="center" vertical="top" wrapText="1"/>
    </xf>
    <xf numFmtId="2" fontId="10" fillId="3" borderId="0" xfId="0" applyNumberFormat="1" applyFont="1" applyFill="1" applyAlignment="1">
      <alignment horizontal="center" vertical="top" wrapText="1"/>
    </xf>
    <xf numFmtId="0" fontId="10" fillId="4" borderId="0" xfId="0" applyFont="1" applyFill="1" applyAlignment="1">
      <alignment horizontal="center" vertical="top" wrapText="1"/>
    </xf>
    <xf numFmtId="0" fontId="10" fillId="5" borderId="13" xfId="0" applyFont="1" applyFill="1" applyBorder="1" applyAlignment="1">
      <alignment horizontal="center" vertical="top" wrapText="1"/>
    </xf>
    <xf numFmtId="0" fontId="10" fillId="5" borderId="10" xfId="0" applyFont="1" applyFill="1" applyBorder="1" applyAlignment="1">
      <alignment horizontal="center" vertical="top" wrapText="1"/>
    </xf>
    <xf numFmtId="0" fontId="10" fillId="5" borderId="14" xfId="0" applyFont="1" applyFill="1" applyBorder="1" applyAlignment="1">
      <alignment horizontal="center" vertical="top" wrapText="1"/>
    </xf>
    <xf numFmtId="2" fontId="10" fillId="4" borderId="14" xfId="0" applyNumberFormat="1" applyFont="1" applyFill="1" applyBorder="1" applyAlignment="1">
      <alignment horizontal="center" vertical="top" wrapText="1"/>
    </xf>
    <xf numFmtId="2" fontId="10" fillId="3" borderId="14" xfId="0" applyNumberFormat="1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5" borderId="15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2" fontId="10" fillId="4" borderId="7" xfId="0" applyNumberFormat="1" applyFont="1" applyFill="1" applyBorder="1" applyAlignment="1" applyProtection="1">
      <alignment horizontal="center" vertical="top" wrapText="1"/>
      <protection locked="0"/>
    </xf>
    <xf numFmtId="2" fontId="10" fillId="4" borderId="9" xfId="0" applyNumberFormat="1" applyFont="1" applyFill="1" applyBorder="1" applyAlignment="1" applyProtection="1">
      <alignment horizontal="center" vertical="top" wrapText="1"/>
      <protection locked="0"/>
    </xf>
    <xf numFmtId="2" fontId="10" fillId="3" borderId="7" xfId="0" applyNumberFormat="1" applyFont="1" applyFill="1" applyBorder="1" applyAlignment="1" applyProtection="1">
      <alignment horizontal="center" vertical="top" wrapText="1"/>
      <protection locked="0"/>
    </xf>
    <xf numFmtId="2" fontId="10" fillId="3" borderId="9" xfId="0" applyNumberFormat="1" applyFont="1" applyFill="1" applyBorder="1" applyAlignment="1" applyProtection="1">
      <alignment horizontal="center" vertical="top" wrapText="1"/>
      <protection locked="0"/>
    </xf>
    <xf numFmtId="2" fontId="10" fillId="7" borderId="7" xfId="0" applyNumberFormat="1" applyFont="1" applyFill="1" applyBorder="1" applyAlignment="1">
      <alignment horizontal="center" vertical="top" wrapText="1"/>
    </xf>
    <xf numFmtId="2" fontId="10" fillId="7" borderId="9" xfId="0" applyNumberFormat="1" applyFont="1" applyFill="1" applyBorder="1" applyAlignment="1">
      <alignment horizontal="center" vertical="top" wrapText="1"/>
    </xf>
    <xf numFmtId="0" fontId="10" fillId="0" borderId="7" xfId="0" applyFont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center" vertical="top" wrapText="1"/>
      <protection locked="0"/>
    </xf>
    <xf numFmtId="165" fontId="10" fillId="6" borderId="7" xfId="9" applyNumberFormat="1" applyFont="1" applyFill="1" applyBorder="1" applyAlignment="1">
      <alignment horizontal="center" vertical="top"/>
    </xf>
    <xf numFmtId="165" fontId="10" fillId="6" borderId="9" xfId="9" applyNumberFormat="1" applyFont="1" applyFill="1" applyBorder="1" applyAlignment="1">
      <alignment horizontal="center" vertical="top"/>
    </xf>
    <xf numFmtId="165" fontId="10" fillId="6" borderId="1" xfId="0" applyNumberFormat="1" applyFont="1" applyFill="1" applyBorder="1" applyAlignment="1">
      <alignment horizontal="center" vertical="top" wrapText="1"/>
    </xf>
    <xf numFmtId="2" fontId="5" fillId="0" borderId="2" xfId="11" applyNumberFormat="1" applyFont="1" applyBorder="1" applyAlignment="1" applyProtection="1">
      <alignment horizontal="left" vertical="top"/>
    </xf>
    <xf numFmtId="0" fontId="12" fillId="0" borderId="3" xfId="0" applyFont="1" applyBorder="1" applyAlignment="1" applyProtection="1">
      <alignment horizontal="left" vertical="top" wrapText="1"/>
      <protection locked="0"/>
    </xf>
    <xf numFmtId="49" fontId="10" fillId="5" borderId="5" xfId="0" applyNumberFormat="1" applyFont="1" applyFill="1" applyBorder="1" applyAlignment="1">
      <alignment horizontal="center" vertical="top"/>
    </xf>
    <xf numFmtId="49" fontId="10" fillId="5" borderId="7" xfId="0" applyNumberFormat="1" applyFont="1" applyFill="1" applyBorder="1" applyAlignment="1">
      <alignment horizontal="center" vertical="top"/>
    </xf>
    <xf numFmtId="49" fontId="10" fillId="5" borderId="9" xfId="0" applyNumberFormat="1" applyFont="1" applyFill="1" applyBorder="1" applyAlignment="1">
      <alignment horizontal="center" vertical="top"/>
    </xf>
    <xf numFmtId="49" fontId="10" fillId="5" borderId="1" xfId="0" applyNumberFormat="1" applyFont="1" applyFill="1" applyBorder="1" applyAlignment="1">
      <alignment horizontal="center" vertical="top" wrapText="1"/>
    </xf>
    <xf numFmtId="49" fontId="10" fillId="5" borderId="1" xfId="0" applyNumberFormat="1" applyFont="1" applyFill="1" applyBorder="1" applyAlignment="1" applyProtection="1">
      <alignment horizontal="center" vertical="top" wrapText="1"/>
      <protection locked="0"/>
    </xf>
    <xf numFmtId="49" fontId="10" fillId="6" borderId="5" xfId="0" applyNumberFormat="1" applyFont="1" applyFill="1" applyBorder="1" applyAlignment="1">
      <alignment horizontal="center" vertical="top"/>
    </xf>
    <xf numFmtId="49" fontId="10" fillId="6" borderId="9" xfId="0" applyNumberFormat="1" applyFont="1" applyFill="1" applyBorder="1" applyAlignment="1">
      <alignment horizontal="center" vertical="top"/>
    </xf>
    <xf numFmtId="49" fontId="10" fillId="6" borderId="1" xfId="0" applyNumberFormat="1" applyFont="1" applyFill="1" applyBorder="1" applyAlignment="1">
      <alignment horizontal="center" vertical="top" wrapText="1"/>
    </xf>
    <xf numFmtId="49" fontId="10" fillId="6" borderId="1" xfId="0" applyNumberFormat="1" applyFont="1" applyFill="1" applyBorder="1" applyAlignment="1" applyProtection="1">
      <alignment horizontal="center" vertical="top" wrapText="1"/>
      <protection locked="0"/>
    </xf>
    <xf numFmtId="0" fontId="10" fillId="6" borderId="1" xfId="0" applyFont="1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6" borderId="5" xfId="0" applyFont="1" applyFill="1" applyBorder="1" applyAlignment="1">
      <alignment horizontal="left" vertical="top" wrapText="1"/>
    </xf>
    <xf numFmtId="0" fontId="10" fillId="6" borderId="9" xfId="0" applyFont="1" applyFill="1" applyBorder="1" applyAlignment="1">
      <alignment horizontal="left" vertical="top" wrapText="1"/>
    </xf>
    <xf numFmtId="0" fontId="10" fillId="6" borderId="5" xfId="0" applyFont="1" applyFill="1" applyBorder="1" applyAlignment="1">
      <alignment horizontal="center" vertical="top" wrapText="1"/>
    </xf>
    <xf numFmtId="0" fontId="10" fillId="6" borderId="9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 applyProtection="1">
      <alignment horizontal="center" vertical="top" wrapText="1"/>
      <protection locked="0"/>
    </xf>
    <xf numFmtId="0" fontId="10" fillId="3" borderId="9" xfId="0" applyFont="1" applyFill="1" applyBorder="1" applyAlignment="1" applyProtection="1">
      <alignment horizontal="center" vertical="top" wrapText="1"/>
      <protection locked="0"/>
    </xf>
    <xf numFmtId="165" fontId="10" fillId="6" borderId="5" xfId="0" applyNumberFormat="1" applyFont="1" applyFill="1" applyBorder="1" applyAlignment="1">
      <alignment horizontal="center" vertical="top" wrapText="1"/>
    </xf>
    <xf numFmtId="165" fontId="10" fillId="6" borderId="9" xfId="0" applyNumberFormat="1" applyFont="1" applyFill="1" applyBorder="1" applyAlignment="1">
      <alignment horizontal="center" vertical="top" wrapText="1"/>
    </xf>
    <xf numFmtId="165" fontId="10" fillId="6" borderId="5" xfId="9" applyNumberFormat="1" applyFont="1" applyFill="1" applyBorder="1" applyAlignment="1">
      <alignment horizontal="center" vertical="top" wrapText="1"/>
    </xf>
    <xf numFmtId="165" fontId="10" fillId="6" borderId="9" xfId="9" applyNumberFormat="1" applyFont="1" applyFill="1" applyBorder="1" applyAlignment="1">
      <alignment horizontal="center" vertical="top" wrapText="1"/>
    </xf>
    <xf numFmtId="2" fontId="5" fillId="0" borderId="6" xfId="11" applyNumberFormat="1" applyFont="1" applyBorder="1" applyAlignment="1" applyProtection="1">
      <alignment horizontal="left" vertical="top"/>
    </xf>
    <xf numFmtId="2" fontId="5" fillId="0" borderId="10" xfId="11" applyNumberFormat="1" applyFont="1" applyBorder="1" applyAlignment="1" applyProtection="1">
      <alignment horizontal="left" vertical="top"/>
    </xf>
    <xf numFmtId="0" fontId="12" fillId="0" borderId="12" xfId="0" applyFont="1" applyBorder="1" applyAlignment="1" applyProtection="1">
      <alignment horizontal="left" vertical="top" wrapText="1"/>
      <protection locked="0"/>
    </xf>
    <xf numFmtId="0" fontId="12" fillId="0" borderId="15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10" fillId="0" borderId="6" xfId="0" applyFont="1" applyBorder="1" applyAlignment="1" applyProtection="1">
      <alignment horizontal="left" vertical="top" wrapText="1"/>
    </xf>
    <xf numFmtId="0" fontId="10" fillId="0" borderId="10" xfId="0" applyFont="1" applyBorder="1" applyAlignment="1" applyProtection="1">
      <alignment horizontal="left" vertical="top" wrapText="1"/>
    </xf>
    <xf numFmtId="0" fontId="5" fillId="0" borderId="3" xfId="0" applyFont="1" applyBorder="1" applyAlignment="1" applyProtection="1">
      <alignment horizontal="center" vertical="top"/>
    </xf>
    <xf numFmtId="2" fontId="10" fillId="4" borderId="5" xfId="14" applyNumberFormat="1" applyFont="1" applyFill="1" applyBorder="1" applyAlignment="1" applyProtection="1">
      <alignment horizontal="center" vertical="top" wrapText="1"/>
      <protection locked="0"/>
    </xf>
    <xf numFmtId="2" fontId="10" fillId="4" borderId="9" xfId="14" applyNumberFormat="1" applyFont="1" applyFill="1" applyBorder="1" applyAlignment="1" applyProtection="1">
      <alignment horizontal="center" vertical="top" wrapText="1"/>
      <protection locked="0"/>
    </xf>
    <xf numFmtId="2" fontId="10" fillId="3" borderId="5" xfId="14" applyNumberFormat="1" applyFont="1" applyFill="1" applyBorder="1" applyAlignment="1" applyProtection="1">
      <alignment horizontal="center" vertical="top" wrapText="1"/>
      <protection locked="0"/>
    </xf>
    <xf numFmtId="2" fontId="10" fillId="3" borderId="9" xfId="14" applyNumberFormat="1" applyFont="1" applyFill="1" applyBorder="1" applyAlignment="1" applyProtection="1">
      <alignment horizontal="center" vertical="top" wrapText="1"/>
      <protection locked="0"/>
    </xf>
    <xf numFmtId="2" fontId="10" fillId="7" borderId="5" xfId="14" applyNumberFormat="1" applyFont="1" applyFill="1" applyBorder="1" applyAlignment="1">
      <alignment horizontal="center" vertical="top" wrapText="1"/>
    </xf>
    <xf numFmtId="2" fontId="10" fillId="7" borderId="9" xfId="14" applyNumberFormat="1" applyFont="1" applyFill="1" applyBorder="1" applyAlignment="1">
      <alignment horizontal="center" vertical="top" wrapText="1"/>
    </xf>
    <xf numFmtId="2" fontId="10" fillId="0" borderId="5" xfId="14" applyNumberFormat="1" applyFont="1" applyBorder="1" applyAlignment="1" applyProtection="1">
      <alignment horizontal="center" vertical="top" wrapText="1"/>
      <protection locked="0"/>
    </xf>
    <xf numFmtId="2" fontId="10" fillId="0" borderId="9" xfId="14" applyNumberFormat="1" applyFont="1" applyBorder="1" applyAlignment="1" applyProtection="1">
      <alignment horizontal="center" vertical="top" wrapText="1"/>
      <protection locked="0"/>
    </xf>
    <xf numFmtId="165" fontId="10" fillId="6" borderId="5" xfId="14" applyNumberFormat="1" applyFont="1" applyFill="1" applyBorder="1" applyAlignment="1">
      <alignment horizontal="center" vertical="top" wrapText="1"/>
    </xf>
    <xf numFmtId="165" fontId="10" fillId="6" borderId="9" xfId="14" applyNumberFormat="1" applyFont="1" applyFill="1" applyBorder="1" applyAlignment="1">
      <alignment horizontal="center" vertical="top" wrapText="1"/>
    </xf>
    <xf numFmtId="2" fontId="10" fillId="4" borderId="1" xfId="14" applyNumberFormat="1" applyFont="1" applyFill="1" applyBorder="1" applyAlignment="1" applyProtection="1">
      <alignment horizontal="center" vertical="top" wrapText="1"/>
      <protection locked="0"/>
    </xf>
    <xf numFmtId="2" fontId="10" fillId="7" borderId="1" xfId="0" applyNumberFormat="1" applyFont="1" applyFill="1" applyBorder="1" applyAlignment="1">
      <alignment horizontal="center" vertical="top" wrapText="1"/>
    </xf>
    <xf numFmtId="2" fontId="10" fillId="0" borderId="1" xfId="0" applyNumberFormat="1" applyFont="1" applyBorder="1" applyAlignment="1" applyProtection="1">
      <alignment horizontal="center" vertical="top" wrapText="1"/>
      <protection locked="0"/>
    </xf>
    <xf numFmtId="49" fontId="10" fillId="6" borderId="5" xfId="0" applyNumberFormat="1" applyFont="1" applyFill="1" applyBorder="1" applyAlignment="1">
      <alignment horizontal="center" vertical="top" wrapText="1"/>
    </xf>
    <xf numFmtId="49" fontId="10" fillId="6" borderId="9" xfId="0" applyNumberFormat="1" applyFont="1" applyFill="1" applyBorder="1" applyAlignment="1">
      <alignment horizontal="center" vertical="top" wrapText="1"/>
    </xf>
    <xf numFmtId="49" fontId="10" fillId="6" borderId="5" xfId="0" applyNumberFormat="1" applyFont="1" applyFill="1" applyBorder="1" applyAlignment="1" applyProtection="1">
      <alignment horizontal="center" vertical="top" wrapText="1"/>
      <protection locked="0"/>
    </xf>
    <xf numFmtId="49" fontId="10" fillId="6" borderId="9" xfId="0" applyNumberFormat="1" applyFont="1" applyFill="1" applyBorder="1" applyAlignment="1" applyProtection="1">
      <alignment horizontal="center" vertical="top" wrapText="1"/>
      <protection locked="0"/>
    </xf>
    <xf numFmtId="0" fontId="10" fillId="0" borderId="5" xfId="0" applyFont="1" applyBorder="1" applyAlignment="1" applyProtection="1">
      <alignment horizontal="center" vertical="top" wrapText="1"/>
      <protection locked="0"/>
    </xf>
    <xf numFmtId="165" fontId="10" fillId="6" borderId="7" xfId="0" applyNumberFormat="1" applyFont="1" applyFill="1" applyBorder="1" applyAlignment="1">
      <alignment horizontal="center" vertical="top" wrapText="1"/>
    </xf>
    <xf numFmtId="165" fontId="10" fillId="6" borderId="1" xfId="9" applyNumberFormat="1" applyFont="1" applyFill="1" applyBorder="1" applyAlignment="1">
      <alignment horizontal="center" vertical="top" wrapText="1"/>
    </xf>
    <xf numFmtId="0" fontId="10" fillId="5" borderId="2" xfId="0" applyFont="1" applyFill="1" applyBorder="1" applyAlignment="1">
      <alignment horizontal="left" vertical="top" wrapText="1"/>
    </xf>
    <xf numFmtId="0" fontId="10" fillId="5" borderId="4" xfId="0" applyFont="1" applyFill="1" applyBorder="1" applyAlignment="1">
      <alignment horizontal="left" vertical="top" wrapText="1"/>
    </xf>
    <xf numFmtId="2" fontId="10" fillId="4" borderId="4" xfId="0" applyNumberFormat="1" applyFont="1" applyFill="1" applyBorder="1" applyAlignment="1">
      <alignment horizontal="left" vertical="top" wrapText="1"/>
    </xf>
    <xf numFmtId="2" fontId="10" fillId="3" borderId="4" xfId="0" applyNumberFormat="1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 wrapText="1"/>
    </xf>
    <xf numFmtId="0" fontId="10" fillId="5" borderId="3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 applyProtection="1">
      <alignment horizontal="left" vertical="top" wrapText="1"/>
    </xf>
    <xf numFmtId="0" fontId="10" fillId="0" borderId="3" xfId="0" applyFont="1" applyBorder="1" applyAlignment="1" applyProtection="1">
      <alignment horizontal="center" vertical="top"/>
    </xf>
    <xf numFmtId="0" fontId="10" fillId="6" borderId="7" xfId="0" applyFont="1" applyFill="1" applyBorder="1" applyAlignment="1">
      <alignment horizontal="left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164" fontId="10" fillId="5" borderId="2" xfId="0" applyNumberFormat="1" applyFont="1" applyFill="1" applyBorder="1" applyAlignment="1">
      <alignment horizontal="left" vertical="center" wrapText="1"/>
    </xf>
    <xf numFmtId="164" fontId="10" fillId="5" borderId="4" xfId="0" applyNumberFormat="1" applyFont="1" applyFill="1" applyBorder="1" applyAlignment="1">
      <alignment horizontal="left" vertical="center" wrapText="1"/>
    </xf>
    <xf numFmtId="164" fontId="10" fillId="5" borderId="3" xfId="0" applyNumberFormat="1" applyFont="1" applyFill="1" applyBorder="1" applyAlignment="1">
      <alignment horizontal="left" vertical="center" wrapText="1"/>
    </xf>
    <xf numFmtId="165" fontId="10" fillId="5" borderId="2" xfId="0" applyNumberFormat="1" applyFont="1" applyFill="1" applyBorder="1" applyAlignment="1">
      <alignment horizontal="center"/>
    </xf>
    <xf numFmtId="165" fontId="10" fillId="5" borderId="3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1" fontId="10" fillId="5" borderId="2" xfId="0" applyNumberFormat="1" applyFont="1" applyFill="1" applyBorder="1" applyAlignment="1">
      <alignment horizontal="center"/>
    </xf>
    <xf numFmtId="1" fontId="10" fillId="5" borderId="3" xfId="0" applyNumberFormat="1" applyFont="1" applyFill="1" applyBorder="1" applyAlignment="1">
      <alignment horizontal="center"/>
    </xf>
    <xf numFmtId="164" fontId="4" fillId="5" borderId="6" xfId="0" applyNumberFormat="1" applyFont="1" applyFill="1" applyBorder="1" applyAlignment="1">
      <alignment horizontal="left" vertical="center" wrapText="1"/>
    </xf>
    <xf numFmtId="164" fontId="4" fillId="5" borderId="11" xfId="0" applyNumberFormat="1" applyFont="1" applyFill="1" applyBorder="1" applyAlignment="1">
      <alignment horizontal="left" vertical="center" wrapText="1"/>
    </xf>
    <xf numFmtId="164" fontId="4" fillId="5" borderId="12" xfId="0" applyNumberFormat="1" applyFont="1" applyFill="1" applyBorder="1" applyAlignment="1">
      <alignment horizontal="left" vertical="center" wrapText="1"/>
    </xf>
    <xf numFmtId="164" fontId="4" fillId="5" borderId="8" xfId="0" applyNumberFormat="1" applyFont="1" applyFill="1" applyBorder="1" applyAlignment="1">
      <alignment horizontal="left" vertical="center" wrapText="1"/>
    </xf>
    <xf numFmtId="164" fontId="4" fillId="5" borderId="0" xfId="0" applyNumberFormat="1" applyFont="1" applyFill="1" applyAlignment="1">
      <alignment horizontal="left" vertical="center" wrapText="1"/>
    </xf>
    <xf numFmtId="164" fontId="4" fillId="5" borderId="13" xfId="0" applyNumberFormat="1" applyFont="1" applyFill="1" applyBorder="1" applyAlignment="1">
      <alignment horizontal="left" vertical="center" wrapText="1"/>
    </xf>
    <xf numFmtId="164" fontId="4" fillId="5" borderId="10" xfId="0" applyNumberFormat="1" applyFont="1" applyFill="1" applyBorder="1" applyAlignment="1">
      <alignment horizontal="left" vertical="center" wrapText="1"/>
    </xf>
    <xf numFmtId="164" fontId="4" fillId="5" borderId="14" xfId="0" applyNumberFormat="1" applyFont="1" applyFill="1" applyBorder="1" applyAlignment="1">
      <alignment horizontal="left" vertical="center" wrapText="1"/>
    </xf>
    <xf numFmtId="164" fontId="4" fillId="5" borderId="15" xfId="0" applyNumberFormat="1" applyFont="1" applyFill="1" applyBorder="1" applyAlignment="1">
      <alignment horizontal="left" vertical="center" wrapText="1"/>
    </xf>
    <xf numFmtId="165" fontId="4" fillId="5" borderId="6" xfId="0" applyNumberFormat="1" applyFont="1" applyFill="1" applyBorder="1" applyAlignment="1">
      <alignment horizontal="center" vertical="center"/>
    </xf>
    <xf numFmtId="165" fontId="4" fillId="5" borderId="12" xfId="0" applyNumberFormat="1" applyFont="1" applyFill="1" applyBorder="1" applyAlignment="1">
      <alignment horizontal="center" vertical="center"/>
    </xf>
    <xf numFmtId="165" fontId="4" fillId="5" borderId="8" xfId="0" applyNumberFormat="1" applyFont="1" applyFill="1" applyBorder="1" applyAlignment="1">
      <alignment horizontal="center" vertical="center"/>
    </xf>
    <xf numFmtId="165" fontId="4" fillId="5" borderId="13" xfId="0" applyNumberFormat="1" applyFont="1" applyFill="1" applyBorder="1" applyAlignment="1">
      <alignment horizontal="center" vertical="center"/>
    </xf>
    <xf numFmtId="165" fontId="4" fillId="5" borderId="10" xfId="0" applyNumberFormat="1" applyFont="1" applyFill="1" applyBorder="1" applyAlignment="1">
      <alignment horizontal="center" vertical="center"/>
    </xf>
    <xf numFmtId="165" fontId="4" fillId="5" borderId="15" xfId="0" applyNumberFormat="1" applyFont="1" applyFill="1" applyBorder="1" applyAlignment="1">
      <alignment horizontal="center" vertical="center"/>
    </xf>
    <xf numFmtId="165" fontId="10" fillId="5" borderId="6" xfId="0" applyNumberFormat="1" applyFont="1" applyFill="1" applyBorder="1" applyAlignment="1">
      <alignment horizontal="center" vertical="center"/>
    </xf>
    <xf numFmtId="165" fontId="10" fillId="5" borderId="12" xfId="0" applyNumberFormat="1" applyFont="1" applyFill="1" applyBorder="1" applyAlignment="1">
      <alignment horizontal="center" vertical="center"/>
    </xf>
    <xf numFmtId="165" fontId="10" fillId="5" borderId="8" xfId="0" applyNumberFormat="1" applyFont="1" applyFill="1" applyBorder="1" applyAlignment="1">
      <alignment horizontal="center" vertical="center"/>
    </xf>
    <xf numFmtId="165" fontId="10" fillId="5" borderId="13" xfId="0" applyNumberFormat="1" applyFont="1" applyFill="1" applyBorder="1" applyAlignment="1">
      <alignment horizontal="center" vertical="center"/>
    </xf>
    <xf numFmtId="165" fontId="10" fillId="5" borderId="10" xfId="0" applyNumberFormat="1" applyFont="1" applyFill="1" applyBorder="1" applyAlignment="1">
      <alignment horizontal="center" vertical="center"/>
    </xf>
    <xf numFmtId="165" fontId="10" fillId="5" borderId="15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 wrapText="1"/>
    </xf>
    <xf numFmtId="165" fontId="10" fillId="6" borderId="2" xfId="0" applyNumberFormat="1" applyFont="1" applyFill="1" applyBorder="1" applyAlignment="1">
      <alignment horizontal="center" vertical="center"/>
    </xf>
    <xf numFmtId="165" fontId="10" fillId="6" borderId="3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1" fontId="10" fillId="6" borderId="2" xfId="0" applyNumberFormat="1" applyFont="1" applyFill="1" applyBorder="1" applyAlignment="1">
      <alignment horizontal="center" vertical="center"/>
    </xf>
    <xf numFmtId="1" fontId="10" fillId="6" borderId="3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165" fontId="4" fillId="6" borderId="2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49" fontId="10" fillId="4" borderId="2" xfId="0" applyNumberFormat="1" applyFont="1" applyFill="1" applyBorder="1" applyAlignment="1">
      <alignment horizontal="left" vertical="center" wrapText="1"/>
    </xf>
    <xf numFmtId="49" fontId="10" fillId="4" borderId="4" xfId="0" applyNumberFormat="1" applyFont="1" applyFill="1" applyBorder="1" applyAlignment="1">
      <alignment horizontal="left" vertical="center" wrapText="1"/>
    </xf>
    <xf numFmtId="49" fontId="10" fillId="4" borderId="3" xfId="0" applyNumberFormat="1" applyFont="1" applyFill="1" applyBorder="1" applyAlignment="1">
      <alignment horizontal="left" vertical="center" wrapText="1"/>
    </xf>
    <xf numFmtId="0" fontId="4" fillId="10" borderId="2" xfId="0" applyFont="1" applyFill="1" applyBorder="1" applyAlignment="1">
      <alignment horizontal="left" vertical="center" wrapText="1"/>
    </xf>
    <xf numFmtId="0" fontId="4" fillId="10" borderId="4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left" vertical="center" wrapText="1"/>
    </xf>
    <xf numFmtId="168" fontId="4" fillId="10" borderId="2" xfId="0" applyNumberFormat="1" applyFont="1" applyFill="1" applyBorder="1" applyAlignment="1">
      <alignment horizontal="center" vertical="center"/>
    </xf>
    <xf numFmtId="168" fontId="4" fillId="10" borderId="4" xfId="0" applyNumberFormat="1" applyFont="1" applyFill="1" applyBorder="1" applyAlignment="1">
      <alignment horizontal="center" vertical="center"/>
    </xf>
    <xf numFmtId="168" fontId="4" fillId="10" borderId="3" xfId="0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/>
    </xf>
    <xf numFmtId="2" fontId="14" fillId="11" borderId="1" xfId="11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/>
    </xf>
  </cellXfs>
  <cellStyles count="15">
    <cellStyle name="xl25" xfId="1"/>
    <cellStyle name="xl26" xfId="2"/>
    <cellStyle name="xl31" xfId="3"/>
    <cellStyle name="xl33" xfId="4"/>
    <cellStyle name="xl38" xfId="5"/>
    <cellStyle name="xl40" xfId="6"/>
    <cellStyle name="xl61" xfId="7"/>
    <cellStyle name="xl64" xfId="8"/>
    <cellStyle name="Обычный" xfId="0" builtinId="0"/>
    <cellStyle name="Обычный 2" xfId="9"/>
    <cellStyle name="Обычный 2 2" xfId="10"/>
    <cellStyle name="Обычный 3" xfId="11"/>
    <cellStyle name="Обычный 4" xfId="12"/>
    <cellStyle name="Обычный 5" xfId="13"/>
    <cellStyle name="Финансовый 2" xfId="14"/>
  </cellStyles>
  <dxfs count="72">
    <dxf>
      <font>
        <color theme="9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8" tint="0.79998168889431442"/>
      </font>
    </dxf>
    <dxf>
      <font>
        <color theme="9" tint="0.79998168889431442"/>
      </font>
    </dxf>
    <dxf>
      <font>
        <color theme="6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2"/>
  <sheetViews>
    <sheetView zoomScale="85" workbookViewId="0">
      <pane ySplit="4" topLeftCell="A11" activePane="bottomLeft" state="frozen"/>
      <selection activeCell="M8" sqref="M8"/>
      <selection pane="bottomLeft" sqref="A1:F1"/>
    </sheetView>
  </sheetViews>
  <sheetFormatPr defaultRowHeight="14.25"/>
  <cols>
    <col min="1" max="1" width="9.140625" style="1"/>
    <col min="2" max="2" width="19.5703125" style="1" customWidth="1"/>
    <col min="3" max="3" width="14.5703125" style="1" customWidth="1"/>
    <col min="4" max="4" width="14.7109375" style="1" customWidth="1"/>
    <col min="5" max="5" width="30.42578125" style="1" customWidth="1"/>
    <col min="6" max="6" width="34.85546875" style="1" customWidth="1"/>
    <col min="7" max="16384" width="9.140625" style="1"/>
  </cols>
  <sheetData>
    <row r="1" spans="1:8" ht="28.5" customHeight="1">
      <c r="A1" s="195" t="s">
        <v>0</v>
      </c>
      <c r="B1" s="195"/>
      <c r="C1" s="195"/>
      <c r="D1" s="195"/>
      <c r="E1" s="195"/>
      <c r="F1" s="195"/>
    </row>
    <row r="2" spans="1:8" ht="15.75">
      <c r="A2" s="2"/>
      <c r="B2" s="196"/>
      <c r="C2" s="196"/>
      <c r="D2" s="2"/>
      <c r="E2" s="2"/>
      <c r="F2" s="2"/>
    </row>
    <row r="3" spans="1:8" ht="15" customHeight="1">
      <c r="A3" s="3" t="s">
        <v>1</v>
      </c>
      <c r="B3" s="3" t="s">
        <v>2</v>
      </c>
      <c r="C3" s="3" t="s">
        <v>3</v>
      </c>
      <c r="D3" s="3" t="s">
        <v>4</v>
      </c>
      <c r="E3" s="197" t="s">
        <v>5</v>
      </c>
      <c r="F3" s="197"/>
      <c r="G3" s="4"/>
      <c r="H3" s="4"/>
    </row>
    <row r="4" spans="1:8" ht="15.75">
      <c r="A4" s="3">
        <v>1</v>
      </c>
      <c r="B4" s="3">
        <v>2</v>
      </c>
      <c r="C4" s="3">
        <v>3</v>
      </c>
      <c r="D4" s="3">
        <v>4</v>
      </c>
      <c r="E4" s="197">
        <v>5</v>
      </c>
      <c r="F4" s="197"/>
      <c r="G4" s="4"/>
      <c r="H4" s="4"/>
    </row>
    <row r="5" spans="1:8" ht="61.5" customHeight="1">
      <c r="A5" s="3">
        <v>1</v>
      </c>
      <c r="B5" s="5" t="s">
        <v>6</v>
      </c>
      <c r="C5" s="6">
        <v>43810</v>
      </c>
      <c r="D5" s="3">
        <v>2438</v>
      </c>
      <c r="E5" s="198" t="s">
        <v>7</v>
      </c>
      <c r="F5" s="198"/>
      <c r="G5" s="4"/>
      <c r="H5" s="4"/>
    </row>
    <row r="6" spans="1:8" ht="195" customHeight="1">
      <c r="A6" s="3">
        <v>2</v>
      </c>
      <c r="B6" s="5" t="s">
        <v>6</v>
      </c>
      <c r="C6" s="6">
        <v>43931</v>
      </c>
      <c r="D6" s="3">
        <v>539</v>
      </c>
      <c r="E6" s="198" t="s">
        <v>8</v>
      </c>
      <c r="F6" s="198"/>
      <c r="G6" s="4"/>
      <c r="H6" s="4"/>
    </row>
    <row r="7" spans="1:8" ht="280.5" customHeight="1">
      <c r="A7" s="3">
        <v>3</v>
      </c>
      <c r="B7" s="5" t="s">
        <v>6</v>
      </c>
      <c r="C7" s="6">
        <v>44193</v>
      </c>
      <c r="D7" s="3">
        <v>2041</v>
      </c>
      <c r="E7" s="199" t="s">
        <v>9</v>
      </c>
      <c r="F7" s="200"/>
      <c r="G7" s="4"/>
      <c r="H7" s="4"/>
    </row>
    <row r="8" spans="1:8" ht="210.75" customHeight="1">
      <c r="A8" s="3">
        <v>4</v>
      </c>
      <c r="B8" s="5" t="s">
        <v>6</v>
      </c>
      <c r="C8" s="6">
        <v>44287</v>
      </c>
      <c r="D8" s="3">
        <v>500</v>
      </c>
      <c r="E8" s="198" t="s">
        <v>8</v>
      </c>
      <c r="F8" s="198"/>
      <c r="G8" s="4"/>
      <c r="H8" s="4"/>
    </row>
    <row r="9" spans="1:8" ht="211.5" customHeight="1">
      <c r="A9" s="3">
        <v>5</v>
      </c>
      <c r="B9" s="5" t="s">
        <v>6</v>
      </c>
      <c r="C9" s="6">
        <v>44651</v>
      </c>
      <c r="D9" s="3">
        <v>596</v>
      </c>
      <c r="E9" s="198" t="s">
        <v>8</v>
      </c>
      <c r="F9" s="198"/>
      <c r="G9" s="4"/>
      <c r="H9" s="4"/>
    </row>
    <row r="10" spans="1:8" ht="215.25" customHeight="1">
      <c r="A10" s="7">
        <v>6</v>
      </c>
      <c r="B10" s="5" t="s">
        <v>6</v>
      </c>
      <c r="C10" s="8">
        <v>44907</v>
      </c>
      <c r="D10" s="7">
        <v>2425</v>
      </c>
      <c r="E10" s="198" t="s">
        <v>8</v>
      </c>
      <c r="F10" s="198"/>
      <c r="G10" s="4"/>
      <c r="H10" s="4"/>
    </row>
    <row r="11" spans="1:8" ht="216" customHeight="1">
      <c r="A11" s="3">
        <v>7</v>
      </c>
      <c r="B11" s="5" t="s">
        <v>6</v>
      </c>
      <c r="C11" s="6">
        <v>45014</v>
      </c>
      <c r="D11" s="3">
        <v>421</v>
      </c>
      <c r="E11" s="199" t="s">
        <v>10</v>
      </c>
      <c r="F11" s="200"/>
      <c r="G11" s="4"/>
      <c r="H11" s="4"/>
    </row>
    <row r="12" spans="1:8" ht="190.5" customHeight="1">
      <c r="A12" s="9">
        <v>8</v>
      </c>
      <c r="B12" s="10" t="s">
        <v>6</v>
      </c>
      <c r="C12" s="11">
        <v>45378</v>
      </c>
      <c r="D12" s="12">
        <v>509</v>
      </c>
      <c r="E12" s="201" t="s">
        <v>10</v>
      </c>
      <c r="F12" s="201"/>
      <c r="G12" s="13"/>
      <c r="H12" s="13"/>
    </row>
  </sheetData>
  <sheetProtection formatColumns="0" formatRows="0"/>
  <mergeCells count="12">
    <mergeCell ref="E11:F11"/>
    <mergeCell ref="E12:F12"/>
    <mergeCell ref="E6:F6"/>
    <mergeCell ref="E7:F7"/>
    <mergeCell ref="E8:F8"/>
    <mergeCell ref="E9:F9"/>
    <mergeCell ref="E10:F10"/>
    <mergeCell ref="A1:F1"/>
    <mergeCell ref="B2:C2"/>
    <mergeCell ref="E3:F3"/>
    <mergeCell ref="E4:F4"/>
    <mergeCell ref="E5:F5"/>
  </mergeCells>
  <pageMargins left="0.70866141732283461" right="0.70866141732283461" top="0.74803149606299213" bottom="0.74803149606299213" header="0.31496062992125984" footer="0.31496062992125984"/>
  <pageSetup paperSize="9" scale="73" fitToHeight="0" orientation="portrait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  <pageSetUpPr fitToPage="1"/>
  </sheetPr>
  <dimension ref="A1:W750"/>
  <sheetViews>
    <sheetView tabSelected="1" topLeftCell="A10" zoomScale="60" workbookViewId="0">
      <selection activeCell="R21" sqref="R21"/>
    </sheetView>
  </sheetViews>
  <sheetFormatPr defaultRowHeight="15.75"/>
  <cols>
    <col min="1" max="1" width="9" style="15" customWidth="1"/>
    <col min="2" max="2" width="6.5703125" style="15" customWidth="1"/>
    <col min="3" max="3" width="19.42578125" style="15" customWidth="1"/>
    <col min="4" max="4" width="62.5703125" style="16" bestFit="1" customWidth="1"/>
    <col min="5" max="5" width="16" style="17" customWidth="1"/>
    <col min="6" max="6" width="11" style="17" customWidth="1"/>
    <col min="7" max="7" width="15.140625" style="18" customWidth="1"/>
    <col min="8" max="8" width="15.140625" style="19" customWidth="1"/>
    <col min="9" max="10" width="15.140625" style="18" customWidth="1"/>
    <col min="11" max="11" width="15.5703125" style="20" customWidth="1"/>
    <col min="12" max="12" width="20.140625" style="17" customWidth="1"/>
    <col min="13" max="13" width="17.5703125" style="17" customWidth="1"/>
    <col min="14" max="14" width="34.7109375" style="16" customWidth="1"/>
    <col min="15" max="15" width="17.85546875" style="17" bestFit="1" customWidth="1"/>
    <col min="16" max="16" width="15" style="17" bestFit="1" customWidth="1"/>
    <col min="17" max="17" width="20.7109375" style="17" customWidth="1"/>
    <col min="18" max="18" width="14.7109375" style="17" customWidth="1"/>
    <col min="19" max="19" width="15.5703125" style="17" customWidth="1"/>
    <col min="20" max="20" width="18.140625" style="21" customWidth="1"/>
    <col min="21" max="21" width="16.85546875" style="17" customWidth="1"/>
    <col min="22" max="22" width="26.42578125" style="17" customWidth="1"/>
    <col min="23" max="23" width="52.5703125" style="14" customWidth="1"/>
    <col min="24" max="16384" width="9.140625" style="14"/>
  </cols>
  <sheetData>
    <row r="1" spans="1:23" ht="48" customHeight="1">
      <c r="A1" s="202" t="s">
        <v>11</v>
      </c>
      <c r="B1" s="202"/>
      <c r="C1" s="202"/>
      <c r="D1" s="202"/>
      <c r="E1" s="202"/>
      <c r="F1" s="202"/>
      <c r="G1" s="203"/>
      <c r="H1" s="204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2"/>
    </row>
    <row r="2" spans="1:23" ht="56.25" customHeight="1">
      <c r="A2" s="205" t="s">
        <v>12</v>
      </c>
      <c r="B2" s="206"/>
      <c r="C2" s="207"/>
      <c r="D2" s="208" t="s">
        <v>13</v>
      </c>
      <c r="E2" s="211" t="s">
        <v>14</v>
      </c>
      <c r="F2" s="214" t="s">
        <v>15</v>
      </c>
      <c r="G2" s="217" t="s">
        <v>16</v>
      </c>
      <c r="H2" s="218"/>
      <c r="I2" s="219"/>
      <c r="J2" s="219"/>
      <c r="K2" s="220"/>
      <c r="L2" s="211" t="s">
        <v>17</v>
      </c>
      <c r="M2" s="223" t="s">
        <v>18</v>
      </c>
      <c r="N2" s="224" t="s">
        <v>19</v>
      </c>
      <c r="O2" s="225"/>
      <c r="P2" s="225"/>
      <c r="Q2" s="225"/>
      <c r="R2" s="225"/>
      <c r="S2" s="225"/>
      <c r="T2" s="225"/>
      <c r="U2" s="226"/>
      <c r="V2" s="223" t="s">
        <v>20</v>
      </c>
      <c r="W2" s="223"/>
    </row>
    <row r="3" spans="1:23" ht="122.25" customHeight="1">
      <c r="A3" s="208" t="s">
        <v>21</v>
      </c>
      <c r="B3" s="208" t="s">
        <v>22</v>
      </c>
      <c r="C3" s="208" t="s">
        <v>23</v>
      </c>
      <c r="D3" s="209"/>
      <c r="E3" s="212"/>
      <c r="F3" s="215"/>
      <c r="G3" s="228" t="s">
        <v>24</v>
      </c>
      <c r="H3" s="230" t="s">
        <v>25</v>
      </c>
      <c r="I3" s="231"/>
      <c r="J3" s="25" t="s">
        <v>26</v>
      </c>
      <c r="K3" s="232" t="s">
        <v>27</v>
      </c>
      <c r="L3" s="221"/>
      <c r="M3" s="223"/>
      <c r="N3" s="234" t="s">
        <v>28</v>
      </c>
      <c r="O3" s="211" t="s">
        <v>29</v>
      </c>
      <c r="P3" s="211" t="s">
        <v>30</v>
      </c>
      <c r="Q3" s="211" t="s">
        <v>31</v>
      </c>
      <c r="R3" s="224" t="s">
        <v>32</v>
      </c>
      <c r="S3" s="236"/>
      <c r="T3" s="224" t="s">
        <v>33</v>
      </c>
      <c r="U3" s="236"/>
      <c r="V3" s="223"/>
      <c r="W3" s="223"/>
    </row>
    <row r="4" spans="1:23" ht="138" customHeight="1">
      <c r="A4" s="227"/>
      <c r="B4" s="227"/>
      <c r="C4" s="227"/>
      <c r="D4" s="210"/>
      <c r="E4" s="213"/>
      <c r="F4" s="216"/>
      <c r="G4" s="229"/>
      <c r="H4" s="26" t="s">
        <v>34</v>
      </c>
      <c r="I4" s="27" t="s">
        <v>35</v>
      </c>
      <c r="J4" s="27"/>
      <c r="K4" s="233"/>
      <c r="L4" s="222"/>
      <c r="M4" s="223"/>
      <c r="N4" s="235"/>
      <c r="O4" s="222"/>
      <c r="P4" s="222"/>
      <c r="Q4" s="222"/>
      <c r="R4" s="24" t="s">
        <v>36</v>
      </c>
      <c r="S4" s="24" t="s">
        <v>37</v>
      </c>
      <c r="T4" s="28" t="s">
        <v>36</v>
      </c>
      <c r="U4" s="28" t="s">
        <v>37</v>
      </c>
      <c r="V4" s="223"/>
      <c r="W4" s="223"/>
    </row>
    <row r="5" spans="1:23">
      <c r="A5" s="29">
        <v>1</v>
      </c>
      <c r="B5" s="29">
        <v>2</v>
      </c>
      <c r="C5" s="29">
        <v>3</v>
      </c>
      <c r="D5" s="30">
        <v>4</v>
      </c>
      <c r="E5" s="24">
        <v>5</v>
      </c>
      <c r="F5" s="24">
        <v>6</v>
      </c>
      <c r="G5" s="31">
        <v>7</v>
      </c>
      <c r="H5" s="32">
        <v>8</v>
      </c>
      <c r="I5" s="31">
        <v>9</v>
      </c>
      <c r="J5" s="31">
        <v>10</v>
      </c>
      <c r="K5" s="31">
        <v>11</v>
      </c>
      <c r="L5" s="24">
        <v>12</v>
      </c>
      <c r="M5" s="23">
        <v>13</v>
      </c>
      <c r="N5" s="30">
        <v>14</v>
      </c>
      <c r="O5" s="24">
        <v>15</v>
      </c>
      <c r="P5" s="24">
        <v>16</v>
      </c>
      <c r="Q5" s="24">
        <v>17</v>
      </c>
      <c r="R5" s="24">
        <v>18</v>
      </c>
      <c r="S5" s="24">
        <v>19</v>
      </c>
      <c r="T5" s="24">
        <v>20</v>
      </c>
      <c r="U5" s="24">
        <v>21</v>
      </c>
      <c r="V5" s="223">
        <v>22</v>
      </c>
      <c r="W5" s="223"/>
    </row>
    <row r="6" spans="1:23" ht="81" customHeight="1">
      <c r="A6" s="237"/>
      <c r="B6" s="237"/>
      <c r="C6" s="237"/>
      <c r="D6" s="238" t="s">
        <v>38</v>
      </c>
      <c r="E6" s="238"/>
      <c r="F6" s="238"/>
      <c r="G6" s="239"/>
      <c r="H6" s="240"/>
      <c r="I6" s="241"/>
      <c r="J6" s="241"/>
      <c r="K6" s="241"/>
      <c r="L6" s="238"/>
      <c r="M6" s="238"/>
      <c r="N6" s="35" t="s">
        <v>39</v>
      </c>
      <c r="O6" s="36" t="s">
        <v>40</v>
      </c>
      <c r="P6" s="37">
        <v>17</v>
      </c>
      <c r="Q6" s="38">
        <v>17.059999999999999</v>
      </c>
      <c r="R6" s="39">
        <f t="shared" ref="R6:R9" si="0">IF((Q6/P6)&lt;1,Q6/P6,1)</f>
        <v>1</v>
      </c>
      <c r="S6" s="40" t="s">
        <v>41</v>
      </c>
      <c r="T6" s="41" t="s">
        <v>41</v>
      </c>
      <c r="U6" s="41" t="s">
        <v>41</v>
      </c>
      <c r="V6" s="42" t="str">
        <f t="shared" ref="V6:V9" si="1">IF(R6&gt;=1,"Выполнено.",IF(R6&lt;1,"Не выполнено.",""))</f>
        <v>Выполнено.</v>
      </c>
      <c r="W6" s="43"/>
    </row>
    <row r="7" spans="1:23" ht="174.75" customHeight="1">
      <c r="A7" s="237"/>
      <c r="B7" s="237"/>
      <c r="C7" s="237"/>
      <c r="D7" s="238"/>
      <c r="E7" s="238"/>
      <c r="F7" s="238"/>
      <c r="G7" s="239"/>
      <c r="H7" s="240"/>
      <c r="I7" s="241"/>
      <c r="J7" s="241"/>
      <c r="K7" s="241"/>
      <c r="L7" s="238"/>
      <c r="M7" s="238"/>
      <c r="N7" s="35" t="s">
        <v>42</v>
      </c>
      <c r="O7" s="36" t="s">
        <v>40</v>
      </c>
      <c r="P7" s="36">
        <v>92.72</v>
      </c>
      <c r="Q7" s="44">
        <v>91.122</v>
      </c>
      <c r="R7" s="39">
        <f t="shared" si="0"/>
        <v>0.98276531492666097</v>
      </c>
      <c r="S7" s="41" t="s">
        <v>41</v>
      </c>
      <c r="T7" s="41" t="s">
        <v>41</v>
      </c>
      <c r="U7" s="41" t="s">
        <v>41</v>
      </c>
      <c r="V7" s="42" t="str">
        <f t="shared" si="1"/>
        <v>Не выполнено.</v>
      </c>
      <c r="W7" s="45" t="s">
        <v>43</v>
      </c>
    </row>
    <row r="8" spans="1:23" ht="409.5">
      <c r="A8" s="237"/>
      <c r="B8" s="237"/>
      <c r="C8" s="237"/>
      <c r="D8" s="238"/>
      <c r="E8" s="238"/>
      <c r="F8" s="238"/>
      <c r="G8" s="239"/>
      <c r="H8" s="240"/>
      <c r="I8" s="241"/>
      <c r="J8" s="241"/>
      <c r="K8" s="241"/>
      <c r="L8" s="238"/>
      <c r="M8" s="238"/>
      <c r="N8" s="35" t="s">
        <v>44</v>
      </c>
      <c r="O8" s="36" t="s">
        <v>40</v>
      </c>
      <c r="P8" s="36">
        <v>84</v>
      </c>
      <c r="Q8" s="46">
        <v>79.545000000000002</v>
      </c>
      <c r="R8" s="39">
        <f t="shared" si="0"/>
        <v>0.9469642857142857</v>
      </c>
      <c r="S8" s="41" t="s">
        <v>41</v>
      </c>
      <c r="T8" s="41" t="s">
        <v>41</v>
      </c>
      <c r="U8" s="41" t="s">
        <v>41</v>
      </c>
      <c r="V8" s="42" t="str">
        <f t="shared" si="1"/>
        <v>Не выполнено.</v>
      </c>
      <c r="W8" s="45" t="s">
        <v>45</v>
      </c>
    </row>
    <row r="9" spans="1:23" ht="177.75" customHeight="1">
      <c r="A9" s="237"/>
      <c r="B9" s="237"/>
      <c r="C9" s="237"/>
      <c r="D9" s="238"/>
      <c r="E9" s="238"/>
      <c r="F9" s="238"/>
      <c r="G9" s="239"/>
      <c r="H9" s="240"/>
      <c r="I9" s="241"/>
      <c r="J9" s="241"/>
      <c r="K9" s="241"/>
      <c r="L9" s="238"/>
      <c r="M9" s="238"/>
      <c r="N9" s="47" t="s">
        <v>46</v>
      </c>
      <c r="O9" s="48" t="s">
        <v>40</v>
      </c>
      <c r="P9" s="48">
        <v>0.97799999999999998</v>
      </c>
      <c r="Q9" s="49">
        <v>1.6359999999999999</v>
      </c>
      <c r="R9" s="39">
        <f t="shared" si="0"/>
        <v>1</v>
      </c>
      <c r="S9" s="50" t="s">
        <v>41</v>
      </c>
      <c r="T9" s="50" t="s">
        <v>41</v>
      </c>
      <c r="U9" s="50" t="s">
        <v>41</v>
      </c>
      <c r="V9" s="42" t="str">
        <f t="shared" si="1"/>
        <v>Выполнено.</v>
      </c>
      <c r="W9" s="45"/>
    </row>
    <row r="10" spans="1:23" ht="110.25" customHeight="1">
      <c r="A10" s="242"/>
      <c r="B10" s="243"/>
      <c r="C10" s="244"/>
      <c r="D10" s="251" t="s">
        <v>47</v>
      </c>
      <c r="E10" s="252"/>
      <c r="F10" s="252"/>
      <c r="G10" s="253"/>
      <c r="H10" s="254"/>
      <c r="I10" s="255"/>
      <c r="J10" s="255"/>
      <c r="K10" s="255"/>
      <c r="L10" s="252"/>
      <c r="M10" s="256"/>
      <c r="N10" s="51" t="s">
        <v>48</v>
      </c>
      <c r="O10" s="36" t="s">
        <v>49</v>
      </c>
      <c r="P10" s="36">
        <v>0.156</v>
      </c>
      <c r="Q10" s="52">
        <v>0.14099999999999999</v>
      </c>
      <c r="R10" s="41" t="s">
        <v>41</v>
      </c>
      <c r="S10" s="53">
        <f t="shared" ref="S10:S23" si="2">IF((P10/Q10)&lt;1,P10/Q10,1)</f>
        <v>1</v>
      </c>
      <c r="T10" s="41" t="s">
        <v>41</v>
      </c>
      <c r="U10" s="41" t="s">
        <v>41</v>
      </c>
      <c r="V10" s="54" t="str">
        <f t="shared" ref="V10:V14" si="3">IF(S10&gt;=1,"Выполнено.",IF(S10&lt;1,"Не выполнено.",""))</f>
        <v>Выполнено.</v>
      </c>
      <c r="W10" s="43"/>
    </row>
    <row r="11" spans="1:23" ht="92.25" customHeight="1">
      <c r="A11" s="245"/>
      <c r="B11" s="246"/>
      <c r="C11" s="247"/>
      <c r="D11" s="257"/>
      <c r="E11" s="258"/>
      <c r="F11" s="258"/>
      <c r="G11" s="259"/>
      <c r="H11" s="260"/>
      <c r="I11" s="261"/>
      <c r="J11" s="261"/>
      <c r="K11" s="261"/>
      <c r="L11" s="258"/>
      <c r="M11" s="262"/>
      <c r="N11" s="51" t="s">
        <v>50</v>
      </c>
      <c r="O11" s="36" t="s">
        <v>51</v>
      </c>
      <c r="P11" s="36">
        <v>58.57</v>
      </c>
      <c r="Q11" s="55">
        <v>38.164999999999999</v>
      </c>
      <c r="R11" s="41" t="s">
        <v>41</v>
      </c>
      <c r="S11" s="53">
        <f t="shared" si="2"/>
        <v>1</v>
      </c>
      <c r="T11" s="41" t="s">
        <v>41</v>
      </c>
      <c r="U11" s="41" t="s">
        <v>41</v>
      </c>
      <c r="V11" s="54" t="str">
        <f t="shared" si="3"/>
        <v>Выполнено.</v>
      </c>
      <c r="W11" s="43"/>
    </row>
    <row r="12" spans="1:23" ht="83.25" customHeight="1">
      <c r="A12" s="245"/>
      <c r="B12" s="246"/>
      <c r="C12" s="247"/>
      <c r="D12" s="257"/>
      <c r="E12" s="258"/>
      <c r="F12" s="258"/>
      <c r="G12" s="259"/>
      <c r="H12" s="260"/>
      <c r="I12" s="261"/>
      <c r="J12" s="261"/>
      <c r="K12" s="261"/>
      <c r="L12" s="258"/>
      <c r="M12" s="262"/>
      <c r="N12" s="51" t="s">
        <v>52</v>
      </c>
      <c r="O12" s="36" t="s">
        <v>51</v>
      </c>
      <c r="P12" s="36">
        <v>31.06</v>
      </c>
      <c r="Q12" s="55">
        <v>14.023</v>
      </c>
      <c r="R12" s="41" t="s">
        <v>41</v>
      </c>
      <c r="S12" s="53">
        <f t="shared" si="2"/>
        <v>1</v>
      </c>
      <c r="T12" s="41" t="s">
        <v>41</v>
      </c>
      <c r="U12" s="41" t="s">
        <v>41</v>
      </c>
      <c r="V12" s="54" t="str">
        <f t="shared" si="3"/>
        <v>Выполнено.</v>
      </c>
      <c r="W12" s="43"/>
    </row>
    <row r="13" spans="1:23" ht="96" customHeight="1">
      <c r="A13" s="245"/>
      <c r="B13" s="246"/>
      <c r="C13" s="247"/>
      <c r="D13" s="257"/>
      <c r="E13" s="258"/>
      <c r="F13" s="258"/>
      <c r="G13" s="259"/>
      <c r="H13" s="260"/>
      <c r="I13" s="261"/>
      <c r="J13" s="261"/>
      <c r="K13" s="261"/>
      <c r="L13" s="258"/>
      <c r="M13" s="262"/>
      <c r="N13" s="51" t="s">
        <v>53</v>
      </c>
      <c r="O13" s="36" t="s">
        <v>54</v>
      </c>
      <c r="P13" s="36">
        <v>35.36</v>
      </c>
      <c r="Q13" s="38">
        <v>26.02</v>
      </c>
      <c r="R13" s="41" t="s">
        <v>41</v>
      </c>
      <c r="S13" s="53">
        <f t="shared" si="2"/>
        <v>1</v>
      </c>
      <c r="T13" s="41" t="s">
        <v>41</v>
      </c>
      <c r="U13" s="41" t="s">
        <v>41</v>
      </c>
      <c r="V13" s="54" t="str">
        <f t="shared" si="3"/>
        <v>Выполнено.</v>
      </c>
      <c r="W13" s="43"/>
    </row>
    <row r="14" spans="1:23" ht="105" customHeight="1">
      <c r="A14" s="248"/>
      <c r="B14" s="249"/>
      <c r="C14" s="250"/>
      <c r="D14" s="263"/>
      <c r="E14" s="264"/>
      <c r="F14" s="264"/>
      <c r="G14" s="265"/>
      <c r="H14" s="266"/>
      <c r="I14" s="267"/>
      <c r="J14" s="267"/>
      <c r="K14" s="267"/>
      <c r="L14" s="264"/>
      <c r="M14" s="268"/>
      <c r="N14" s="51" t="s">
        <v>55</v>
      </c>
      <c r="O14" s="36" t="s">
        <v>40</v>
      </c>
      <c r="P14" s="36">
        <v>7.6</v>
      </c>
      <c r="Q14" s="56">
        <v>19.22</v>
      </c>
      <c r="R14" s="41" t="s">
        <v>41</v>
      </c>
      <c r="S14" s="53">
        <f t="shared" si="2"/>
        <v>0.39542143600416235</v>
      </c>
      <c r="T14" s="41" t="s">
        <v>41</v>
      </c>
      <c r="U14" s="41" t="s">
        <v>41</v>
      </c>
      <c r="V14" s="54" t="str">
        <f t="shared" si="3"/>
        <v>Не выполнено.</v>
      </c>
      <c r="W14" s="45" t="s">
        <v>56</v>
      </c>
    </row>
    <row r="15" spans="1:23" s="57" customFormat="1" ht="33" customHeight="1">
      <c r="A15" s="58" t="s">
        <v>57</v>
      </c>
      <c r="B15" s="59">
        <v>0</v>
      </c>
      <c r="C15" s="60" t="s">
        <v>58</v>
      </c>
      <c r="D15" s="241" t="s">
        <v>59</v>
      </c>
      <c r="E15" s="241"/>
      <c r="F15" s="241"/>
      <c r="G15" s="241"/>
      <c r="H15" s="269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</row>
    <row r="16" spans="1:23" ht="47.25">
      <c r="A16" s="61" t="s">
        <v>57</v>
      </c>
      <c r="B16" s="62">
        <v>0</v>
      </c>
      <c r="C16" s="63" t="s">
        <v>60</v>
      </c>
      <c r="D16" s="64" t="s">
        <v>61</v>
      </c>
      <c r="E16" s="65" t="s">
        <v>62</v>
      </c>
      <c r="F16" s="65" t="s">
        <v>63</v>
      </c>
      <c r="G16" s="270">
        <v>500000</v>
      </c>
      <c r="H16" s="272">
        <v>494416</v>
      </c>
      <c r="I16" s="270"/>
      <c r="J16" s="270"/>
      <c r="K16" s="274">
        <f>H16-I16+J16</f>
        <v>494416</v>
      </c>
      <c r="L16" s="276"/>
      <c r="M16" s="278">
        <f>IF((K16/(G16-L16))&lt;1,(K16/(G16-L16)),1)</f>
        <v>0.98883200000000004</v>
      </c>
      <c r="N16" s="64" t="s">
        <v>64</v>
      </c>
      <c r="O16" s="65" t="s">
        <v>65</v>
      </c>
      <c r="P16" s="65">
        <v>30</v>
      </c>
      <c r="Q16" s="67">
        <v>42.5</v>
      </c>
      <c r="R16" s="68" t="s">
        <v>41</v>
      </c>
      <c r="S16" s="68" t="s">
        <v>41</v>
      </c>
      <c r="T16" s="69">
        <f t="shared" ref="T16:T79" si="4">IF((Q16/P16)&lt;1,Q16/P16,1)</f>
        <v>1</v>
      </c>
      <c r="U16" s="68" t="s">
        <v>41</v>
      </c>
      <c r="V16" s="54" t="str">
        <f t="shared" ref="V16:V19" si="5">IF(T16&gt;=1,"Выполнено.",IF(T16&lt;1,"Не выполнено.",""))</f>
        <v>Выполнено.</v>
      </c>
      <c r="W16" s="70"/>
    </row>
    <row r="17" spans="1:23" ht="71.25" customHeight="1">
      <c r="A17" s="61" t="s">
        <v>57</v>
      </c>
      <c r="B17" s="62">
        <v>0</v>
      </c>
      <c r="C17" s="63" t="s">
        <v>66</v>
      </c>
      <c r="D17" s="71" t="s">
        <v>67</v>
      </c>
      <c r="E17" s="72" t="s">
        <v>62</v>
      </c>
      <c r="F17" s="72" t="s">
        <v>63</v>
      </c>
      <c r="G17" s="271"/>
      <c r="H17" s="273"/>
      <c r="I17" s="271"/>
      <c r="J17" s="271"/>
      <c r="K17" s="275"/>
      <c r="L17" s="277"/>
      <c r="M17" s="279"/>
      <c r="N17" s="71" t="s">
        <v>68</v>
      </c>
      <c r="O17" s="72" t="s">
        <v>69</v>
      </c>
      <c r="P17" s="72">
        <v>4</v>
      </c>
      <c r="Q17" s="77">
        <v>7</v>
      </c>
      <c r="R17" s="78" t="s">
        <v>41</v>
      </c>
      <c r="S17" s="78" t="s">
        <v>41</v>
      </c>
      <c r="T17" s="79">
        <f t="shared" si="4"/>
        <v>1</v>
      </c>
      <c r="U17" s="78" t="s">
        <v>41</v>
      </c>
      <c r="V17" s="54" t="str">
        <f t="shared" si="5"/>
        <v>Выполнено.</v>
      </c>
      <c r="W17" s="70"/>
    </row>
    <row r="18" spans="1:23" ht="102" customHeight="1">
      <c r="A18" s="61" t="s">
        <v>57</v>
      </c>
      <c r="B18" s="62">
        <v>0</v>
      </c>
      <c r="C18" s="63" t="s">
        <v>70</v>
      </c>
      <c r="D18" s="71" t="s">
        <v>71</v>
      </c>
      <c r="E18" s="72" t="s">
        <v>72</v>
      </c>
      <c r="F18" s="72" t="s">
        <v>73</v>
      </c>
      <c r="G18" s="80">
        <v>500</v>
      </c>
      <c r="H18" s="81">
        <v>136.38</v>
      </c>
      <c r="I18" s="80"/>
      <c r="J18" s="80"/>
      <c r="K18" s="82">
        <f t="shared" ref="K18:K79" si="6">H18-I18+J18</f>
        <v>136.38</v>
      </c>
      <c r="L18" s="83"/>
      <c r="M18" s="84">
        <f t="shared" ref="M18:M81" si="7">IF((K18/(G18-L18))&lt;1,(K18/(G18-L18)),1)</f>
        <v>0.27276</v>
      </c>
      <c r="N18" s="71" t="s">
        <v>74</v>
      </c>
      <c r="O18" s="72" t="s">
        <v>69</v>
      </c>
      <c r="P18" s="72">
        <v>8</v>
      </c>
      <c r="Q18" s="85">
        <v>31</v>
      </c>
      <c r="R18" s="78" t="s">
        <v>41</v>
      </c>
      <c r="S18" s="78" t="s">
        <v>41</v>
      </c>
      <c r="T18" s="79">
        <f t="shared" si="4"/>
        <v>1</v>
      </c>
      <c r="U18" s="78" t="s">
        <v>41</v>
      </c>
      <c r="V18" s="54" t="str">
        <f t="shared" si="5"/>
        <v>Выполнено.</v>
      </c>
      <c r="W18" s="70"/>
    </row>
    <row r="19" spans="1:23" ht="72" customHeight="1">
      <c r="A19" s="288" t="s">
        <v>57</v>
      </c>
      <c r="B19" s="290">
        <v>0</v>
      </c>
      <c r="C19" s="291" t="s">
        <v>75</v>
      </c>
      <c r="D19" s="292" t="s">
        <v>76</v>
      </c>
      <c r="E19" s="293" t="s">
        <v>72</v>
      </c>
      <c r="F19" s="72" t="s">
        <v>73</v>
      </c>
      <c r="G19" s="80">
        <v>0</v>
      </c>
      <c r="H19" s="87">
        <v>0</v>
      </c>
      <c r="I19" s="80"/>
      <c r="J19" s="80"/>
      <c r="K19" s="82">
        <f t="shared" si="6"/>
        <v>0</v>
      </c>
      <c r="L19" s="83"/>
      <c r="M19" s="84" t="e">
        <f t="shared" si="7"/>
        <v>#DIV/0!</v>
      </c>
      <c r="N19" s="292" t="s">
        <v>77</v>
      </c>
      <c r="O19" s="293" t="s">
        <v>69</v>
      </c>
      <c r="P19" s="293">
        <v>1</v>
      </c>
      <c r="Q19" s="294">
        <v>18</v>
      </c>
      <c r="R19" s="280" t="s">
        <v>41</v>
      </c>
      <c r="S19" s="280" t="s">
        <v>41</v>
      </c>
      <c r="T19" s="280">
        <f t="shared" si="4"/>
        <v>1</v>
      </c>
      <c r="U19" s="280" t="s">
        <v>41</v>
      </c>
      <c r="V19" s="281" t="str">
        <f t="shared" si="5"/>
        <v>Выполнено.</v>
      </c>
      <c r="W19" s="282"/>
    </row>
    <row r="20" spans="1:23" ht="98.25" customHeight="1">
      <c r="A20" s="289"/>
      <c r="B20" s="290"/>
      <c r="C20" s="291"/>
      <c r="D20" s="292"/>
      <c r="E20" s="293"/>
      <c r="F20" s="72" t="s">
        <v>78</v>
      </c>
      <c r="G20" s="80">
        <v>0</v>
      </c>
      <c r="H20" s="87">
        <v>0</v>
      </c>
      <c r="I20" s="80"/>
      <c r="J20" s="80"/>
      <c r="K20" s="82">
        <f t="shared" si="6"/>
        <v>0</v>
      </c>
      <c r="L20" s="83"/>
      <c r="M20" s="84" t="e">
        <f t="shared" si="7"/>
        <v>#DIV/0!</v>
      </c>
      <c r="N20" s="292"/>
      <c r="O20" s="293"/>
      <c r="P20" s="293"/>
      <c r="Q20" s="294"/>
      <c r="R20" s="280"/>
      <c r="S20" s="280"/>
      <c r="T20" s="280"/>
      <c r="U20" s="280"/>
      <c r="V20" s="281"/>
      <c r="W20" s="282"/>
    </row>
    <row r="21" spans="1:23" ht="409.5" customHeight="1">
      <c r="A21" s="283"/>
      <c r="B21" s="286"/>
      <c r="C21" s="287"/>
      <c r="D21" s="238" t="s">
        <v>79</v>
      </c>
      <c r="E21" s="238"/>
      <c r="F21" s="238"/>
      <c r="G21" s="239"/>
      <c r="H21" s="240"/>
      <c r="I21" s="241"/>
      <c r="J21" s="241"/>
      <c r="K21" s="241"/>
      <c r="L21" s="238"/>
      <c r="M21" s="238"/>
      <c r="N21" s="35" t="s">
        <v>80</v>
      </c>
      <c r="O21" s="34" t="s">
        <v>40</v>
      </c>
      <c r="P21" s="34">
        <v>15.3</v>
      </c>
      <c r="Q21" s="85">
        <v>11.1</v>
      </c>
      <c r="R21" s="91">
        <f t="shared" ref="R21:R62" si="8">IF((Q21/P21)&lt;1,Q21/P21,1)</f>
        <v>0.72549019607843135</v>
      </c>
      <c r="S21" s="92" t="s">
        <v>41</v>
      </c>
      <c r="T21" s="92" t="s">
        <v>41</v>
      </c>
      <c r="U21" s="92" t="s">
        <v>41</v>
      </c>
      <c r="V21" s="42" t="str">
        <f t="shared" ref="V21:V22" si="9">IF(R21&gt;=1,"Выполнено.",IF(R21&lt;1,"Не выполнено.",""))</f>
        <v>Не выполнено.</v>
      </c>
      <c r="W21" s="45" t="s">
        <v>81</v>
      </c>
    </row>
    <row r="22" spans="1:23" ht="79.5" customHeight="1">
      <c r="A22" s="284"/>
      <c r="B22" s="286"/>
      <c r="C22" s="287"/>
      <c r="D22" s="238"/>
      <c r="E22" s="238"/>
      <c r="F22" s="238"/>
      <c r="G22" s="239"/>
      <c r="H22" s="240"/>
      <c r="I22" s="241"/>
      <c r="J22" s="241"/>
      <c r="K22" s="241"/>
      <c r="L22" s="238"/>
      <c r="M22" s="238"/>
      <c r="N22" s="35" t="s">
        <v>82</v>
      </c>
      <c r="O22" s="34" t="s">
        <v>83</v>
      </c>
      <c r="P22" s="34">
        <v>1</v>
      </c>
      <c r="Q22" s="85">
        <v>25</v>
      </c>
      <c r="R22" s="91">
        <f t="shared" si="8"/>
        <v>1</v>
      </c>
      <c r="S22" s="92" t="s">
        <v>41</v>
      </c>
      <c r="T22" s="92" t="s">
        <v>41</v>
      </c>
      <c r="U22" s="92" t="s">
        <v>41</v>
      </c>
      <c r="V22" s="42" t="str">
        <f t="shared" si="9"/>
        <v>Выполнено.</v>
      </c>
      <c r="W22" s="93"/>
    </row>
    <row r="23" spans="1:23" ht="108.75" customHeight="1">
      <c r="A23" s="284"/>
      <c r="B23" s="286"/>
      <c r="C23" s="287"/>
      <c r="D23" s="238"/>
      <c r="E23" s="238"/>
      <c r="F23" s="238"/>
      <c r="G23" s="239"/>
      <c r="H23" s="240"/>
      <c r="I23" s="241"/>
      <c r="J23" s="241"/>
      <c r="K23" s="241"/>
      <c r="L23" s="238"/>
      <c r="M23" s="238"/>
      <c r="N23" s="35" t="s">
        <v>84</v>
      </c>
      <c r="O23" s="34" t="s">
        <v>40</v>
      </c>
      <c r="P23" s="34">
        <v>3.45</v>
      </c>
      <c r="Q23" s="77">
        <v>0.68</v>
      </c>
      <c r="R23" s="92" t="s">
        <v>41</v>
      </c>
      <c r="S23" s="94">
        <f t="shared" si="2"/>
        <v>1</v>
      </c>
      <c r="T23" s="92" t="s">
        <v>41</v>
      </c>
      <c r="U23" s="92" t="s">
        <v>41</v>
      </c>
      <c r="V23" s="54" t="str">
        <f>IF(S23&gt;=1,"Выполнено.",IF(S23&lt;1,"Не выполнено.",""))</f>
        <v>Выполнено.</v>
      </c>
      <c r="W23" s="93"/>
    </row>
    <row r="24" spans="1:23" ht="74.25" customHeight="1">
      <c r="A24" s="284"/>
      <c r="B24" s="286"/>
      <c r="C24" s="287"/>
      <c r="D24" s="238"/>
      <c r="E24" s="238"/>
      <c r="F24" s="238"/>
      <c r="G24" s="239"/>
      <c r="H24" s="240"/>
      <c r="I24" s="241"/>
      <c r="J24" s="241"/>
      <c r="K24" s="241"/>
      <c r="L24" s="238"/>
      <c r="M24" s="238"/>
      <c r="N24" s="35" t="s">
        <v>85</v>
      </c>
      <c r="O24" s="34" t="s">
        <v>40</v>
      </c>
      <c r="P24" s="34">
        <v>15</v>
      </c>
      <c r="Q24" s="85">
        <v>1.58</v>
      </c>
      <c r="R24" s="91">
        <f t="shared" si="8"/>
        <v>0.10533333333333333</v>
      </c>
      <c r="S24" s="92" t="s">
        <v>41</v>
      </c>
      <c r="T24" s="92" t="s">
        <v>41</v>
      </c>
      <c r="U24" s="92" t="s">
        <v>41</v>
      </c>
      <c r="V24" s="42" t="str">
        <f t="shared" ref="V24:V25" si="10">IF(R24&gt;=1,"Выполнено.",IF(R24&lt;1,"Не выполнено.",""))</f>
        <v>Не выполнено.</v>
      </c>
      <c r="W24" s="45" t="s">
        <v>86</v>
      </c>
    </row>
    <row r="25" spans="1:23" ht="101.25" customHeight="1">
      <c r="A25" s="285"/>
      <c r="B25" s="286"/>
      <c r="C25" s="287"/>
      <c r="D25" s="238"/>
      <c r="E25" s="238"/>
      <c r="F25" s="238"/>
      <c r="G25" s="239"/>
      <c r="H25" s="240"/>
      <c r="I25" s="241"/>
      <c r="J25" s="241"/>
      <c r="K25" s="241"/>
      <c r="L25" s="238"/>
      <c r="M25" s="238"/>
      <c r="N25" s="35" t="s">
        <v>87</v>
      </c>
      <c r="O25" s="34" t="s">
        <v>40</v>
      </c>
      <c r="P25" s="34">
        <v>0.19900000000000001</v>
      </c>
      <c r="Q25" s="85">
        <v>0</v>
      </c>
      <c r="R25" s="91">
        <f t="shared" si="8"/>
        <v>0</v>
      </c>
      <c r="S25" s="92" t="s">
        <v>41</v>
      </c>
      <c r="T25" s="92" t="s">
        <v>41</v>
      </c>
      <c r="U25" s="92" t="s">
        <v>41</v>
      </c>
      <c r="V25" s="42" t="str">
        <f t="shared" si="10"/>
        <v>Не выполнено.</v>
      </c>
      <c r="W25" s="95" t="s">
        <v>88</v>
      </c>
    </row>
    <row r="26" spans="1:23" s="57" customFormat="1" ht="38.25" customHeight="1">
      <c r="A26" s="58" t="s">
        <v>57</v>
      </c>
      <c r="B26" s="59">
        <v>0</v>
      </c>
      <c r="C26" s="60" t="s">
        <v>89</v>
      </c>
      <c r="D26" s="241" t="s">
        <v>90</v>
      </c>
      <c r="E26" s="241"/>
      <c r="F26" s="241"/>
      <c r="G26" s="241"/>
      <c r="H26" s="269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</row>
    <row r="27" spans="1:23" ht="100.5" customHeight="1">
      <c r="A27" s="61" t="s">
        <v>57</v>
      </c>
      <c r="B27" s="62" t="s">
        <v>91</v>
      </c>
      <c r="C27" s="63" t="s">
        <v>92</v>
      </c>
      <c r="D27" s="71" t="s">
        <v>93</v>
      </c>
      <c r="E27" s="96" t="s">
        <v>72</v>
      </c>
      <c r="F27" s="72" t="s">
        <v>73</v>
      </c>
      <c r="G27" s="97">
        <v>0</v>
      </c>
      <c r="H27" s="98">
        <v>0</v>
      </c>
      <c r="I27" s="97"/>
      <c r="J27" s="98"/>
      <c r="K27" s="75">
        <f t="shared" si="6"/>
        <v>0</v>
      </c>
      <c r="L27" s="99"/>
      <c r="M27" s="100" t="e">
        <f t="shared" si="7"/>
        <v>#DIV/0!</v>
      </c>
      <c r="N27" s="71" t="s">
        <v>94</v>
      </c>
      <c r="O27" s="101" t="s">
        <v>95</v>
      </c>
      <c r="P27" s="101">
        <v>0</v>
      </c>
      <c r="Q27" s="99">
        <v>2</v>
      </c>
      <c r="R27" s="102" t="s">
        <v>41</v>
      </c>
      <c r="S27" s="78" t="s">
        <v>41</v>
      </c>
      <c r="T27" s="102" t="s">
        <v>41</v>
      </c>
      <c r="U27" s="78" t="s">
        <v>41</v>
      </c>
      <c r="V27" s="103" t="s">
        <v>96</v>
      </c>
      <c r="W27" s="104"/>
    </row>
    <row r="28" spans="1:23" ht="68.25" customHeight="1">
      <c r="A28" s="61"/>
      <c r="B28" s="62"/>
      <c r="C28" s="63"/>
      <c r="D28" s="71" t="s">
        <v>97</v>
      </c>
      <c r="E28" s="72" t="s">
        <v>72</v>
      </c>
      <c r="F28" s="72" t="s">
        <v>73</v>
      </c>
      <c r="G28" s="105">
        <f>G29+G30+G31+G32+G33+G34+G35+G36+G37+G38+G39+G40+G41+G42+G43+G44+G45</f>
        <v>172353.89</v>
      </c>
      <c r="H28" s="105">
        <f>H29+H30+H31+H32+H33+H34+H35+H36+H37+H38+H39+H40+H41+H42+H43+H44+H45</f>
        <v>149324.06</v>
      </c>
      <c r="I28" s="106"/>
      <c r="J28" s="106"/>
      <c r="K28" s="107"/>
      <c r="L28" s="108"/>
      <c r="M28" s="109"/>
      <c r="N28" s="71"/>
      <c r="O28" s="110"/>
      <c r="P28" s="110"/>
      <c r="Q28" s="111"/>
      <c r="R28" s="112"/>
      <c r="S28" s="112"/>
      <c r="T28" s="112"/>
      <c r="U28" s="112"/>
      <c r="V28" s="113"/>
      <c r="W28" s="114"/>
    </row>
    <row r="29" spans="1:23" ht="69.75" customHeight="1">
      <c r="A29" s="61" t="s">
        <v>57</v>
      </c>
      <c r="B29" s="62">
        <v>0</v>
      </c>
      <c r="C29" s="115" t="s">
        <v>98</v>
      </c>
      <c r="D29" s="64" t="s">
        <v>99</v>
      </c>
      <c r="E29" s="65" t="s">
        <v>72</v>
      </c>
      <c r="F29" s="65" t="s">
        <v>73</v>
      </c>
      <c r="G29" s="116">
        <v>9815.14</v>
      </c>
      <c r="H29" s="117">
        <v>9815.14</v>
      </c>
      <c r="I29" s="116"/>
      <c r="J29" s="116"/>
      <c r="K29" s="75">
        <f t="shared" si="6"/>
        <v>9815.14</v>
      </c>
      <c r="L29" s="83"/>
      <c r="M29" s="100">
        <f t="shared" si="7"/>
        <v>1</v>
      </c>
      <c r="N29" s="71" t="s">
        <v>100</v>
      </c>
      <c r="O29" s="101" t="s">
        <v>69</v>
      </c>
      <c r="P29" s="118">
        <v>1</v>
      </c>
      <c r="Q29" s="119">
        <v>1</v>
      </c>
      <c r="R29" s="120" t="s">
        <v>41</v>
      </c>
      <c r="S29" s="102" t="s">
        <v>41</v>
      </c>
      <c r="T29" s="121" t="s">
        <v>41</v>
      </c>
      <c r="U29" s="78" t="s">
        <v>41</v>
      </c>
      <c r="V29" s="122" t="s">
        <v>96</v>
      </c>
      <c r="W29" s="123"/>
    </row>
    <row r="30" spans="1:23" ht="72.75" customHeight="1">
      <c r="A30" s="61" t="s">
        <v>57</v>
      </c>
      <c r="B30" s="62">
        <v>0</v>
      </c>
      <c r="C30" s="63" t="s">
        <v>101</v>
      </c>
      <c r="D30" s="71" t="s">
        <v>102</v>
      </c>
      <c r="E30" s="124" t="s">
        <v>72</v>
      </c>
      <c r="F30" s="72" t="s">
        <v>73</v>
      </c>
      <c r="G30" s="125">
        <v>8503.89</v>
      </c>
      <c r="H30" s="126">
        <v>6348.76</v>
      </c>
      <c r="I30" s="125"/>
      <c r="J30" s="125"/>
      <c r="K30" s="82">
        <f t="shared" si="6"/>
        <v>6348.76</v>
      </c>
      <c r="L30" s="83"/>
      <c r="M30" s="84">
        <f t="shared" si="7"/>
        <v>0.74657127502825182</v>
      </c>
      <c r="N30" s="71" t="s">
        <v>103</v>
      </c>
      <c r="O30" s="101" t="s">
        <v>104</v>
      </c>
      <c r="P30" s="101">
        <v>4</v>
      </c>
      <c r="Q30" s="127">
        <v>14</v>
      </c>
      <c r="R30" s="78" t="s">
        <v>41</v>
      </c>
      <c r="S30" s="78" t="s">
        <v>41</v>
      </c>
      <c r="T30" s="79">
        <f t="shared" si="4"/>
        <v>1</v>
      </c>
      <c r="U30" s="78" t="s">
        <v>41</v>
      </c>
      <c r="V30" s="54" t="str">
        <f t="shared" ref="V30:V52" si="11">IF(T30&gt;=1,"Выполнено.",IF(T30&lt;1,"Не выполнено.",""))</f>
        <v>Выполнено.</v>
      </c>
      <c r="W30" s="70"/>
    </row>
    <row r="31" spans="1:23" ht="72.75" customHeight="1">
      <c r="A31" s="61" t="s">
        <v>57</v>
      </c>
      <c r="B31" s="62">
        <v>0</v>
      </c>
      <c r="C31" s="63" t="s">
        <v>105</v>
      </c>
      <c r="D31" s="71" t="s">
        <v>106</v>
      </c>
      <c r="E31" s="124" t="s">
        <v>72</v>
      </c>
      <c r="F31" s="72" t="s">
        <v>73</v>
      </c>
      <c r="G31" s="125">
        <v>6957.46</v>
      </c>
      <c r="H31" s="126">
        <v>5763.09</v>
      </c>
      <c r="I31" s="125"/>
      <c r="J31" s="125"/>
      <c r="K31" s="82">
        <f t="shared" si="6"/>
        <v>5763.09</v>
      </c>
      <c r="L31" s="83"/>
      <c r="M31" s="84">
        <f t="shared" si="7"/>
        <v>0.82833246615862688</v>
      </c>
      <c r="N31" s="71" t="s">
        <v>107</v>
      </c>
      <c r="O31" s="101" t="s">
        <v>104</v>
      </c>
      <c r="P31" s="101">
        <v>6</v>
      </c>
      <c r="Q31" s="128">
        <v>33</v>
      </c>
      <c r="R31" s="78" t="s">
        <v>41</v>
      </c>
      <c r="S31" s="78" t="s">
        <v>41</v>
      </c>
      <c r="T31" s="79">
        <f t="shared" si="4"/>
        <v>1</v>
      </c>
      <c r="U31" s="78" t="s">
        <v>41</v>
      </c>
      <c r="V31" s="54" t="str">
        <f t="shared" si="11"/>
        <v>Выполнено.</v>
      </c>
      <c r="W31" s="70"/>
    </row>
    <row r="32" spans="1:23" ht="66" customHeight="1">
      <c r="A32" s="61" t="s">
        <v>57</v>
      </c>
      <c r="B32" s="62">
        <v>0</v>
      </c>
      <c r="C32" s="63" t="s">
        <v>108</v>
      </c>
      <c r="D32" s="295" t="s">
        <v>109</v>
      </c>
      <c r="E32" s="124" t="s">
        <v>72</v>
      </c>
      <c r="F32" s="72" t="s">
        <v>73</v>
      </c>
      <c r="G32" s="125">
        <v>22300</v>
      </c>
      <c r="H32" s="126">
        <v>17634.54</v>
      </c>
      <c r="I32" s="125"/>
      <c r="J32" s="125"/>
      <c r="K32" s="82">
        <f t="shared" si="6"/>
        <v>17634.54</v>
      </c>
      <c r="L32" s="130"/>
      <c r="M32" s="84">
        <f t="shared" si="7"/>
        <v>0.7907865470852018</v>
      </c>
      <c r="N32" s="295" t="s">
        <v>110</v>
      </c>
      <c r="O32" s="297" t="s">
        <v>69</v>
      </c>
      <c r="P32" s="297">
        <v>27</v>
      </c>
      <c r="Q32" s="299">
        <v>27</v>
      </c>
      <c r="R32" s="301" t="s">
        <v>41</v>
      </c>
      <c r="S32" s="301" t="s">
        <v>41</v>
      </c>
      <c r="T32" s="303">
        <f t="shared" si="4"/>
        <v>1</v>
      </c>
      <c r="U32" s="301" t="s">
        <v>41</v>
      </c>
      <c r="V32" s="305" t="str">
        <f t="shared" si="11"/>
        <v>Выполнено.</v>
      </c>
      <c r="W32" s="307"/>
    </row>
    <row r="33" spans="1:23" ht="74.25" customHeight="1">
      <c r="A33" s="61" t="s">
        <v>57</v>
      </c>
      <c r="B33" s="62">
        <v>0</v>
      </c>
      <c r="C33" s="63" t="s">
        <v>111</v>
      </c>
      <c r="D33" s="296"/>
      <c r="E33" s="124" t="s">
        <v>72</v>
      </c>
      <c r="F33" s="72" t="s">
        <v>73</v>
      </c>
      <c r="G33" s="130">
        <v>0</v>
      </c>
      <c r="H33" s="126">
        <v>0</v>
      </c>
      <c r="I33" s="130"/>
      <c r="J33" s="125"/>
      <c r="K33" s="82">
        <f t="shared" si="6"/>
        <v>0</v>
      </c>
      <c r="L33" s="130"/>
      <c r="M33" s="84" t="e">
        <f t="shared" si="7"/>
        <v>#DIV/0!</v>
      </c>
      <c r="N33" s="296"/>
      <c r="O33" s="298"/>
      <c r="P33" s="298"/>
      <c r="Q33" s="300"/>
      <c r="R33" s="302"/>
      <c r="S33" s="302"/>
      <c r="T33" s="304"/>
      <c r="U33" s="302"/>
      <c r="V33" s="306"/>
      <c r="W33" s="308"/>
    </row>
    <row r="34" spans="1:23" ht="77.25" customHeight="1">
      <c r="A34" s="61" t="s">
        <v>57</v>
      </c>
      <c r="B34" s="62">
        <v>0</v>
      </c>
      <c r="C34" s="63" t="s">
        <v>112</v>
      </c>
      <c r="D34" s="71" t="s">
        <v>113</v>
      </c>
      <c r="E34" s="72" t="s">
        <v>72</v>
      </c>
      <c r="F34" s="72" t="s">
        <v>73</v>
      </c>
      <c r="G34" s="130">
        <v>6804.8</v>
      </c>
      <c r="H34" s="126">
        <v>6719.96</v>
      </c>
      <c r="I34" s="130"/>
      <c r="J34" s="125"/>
      <c r="K34" s="82">
        <f t="shared" si="6"/>
        <v>6719.96</v>
      </c>
      <c r="L34" s="81"/>
      <c r="M34" s="84">
        <f t="shared" si="7"/>
        <v>0.98753233011991537</v>
      </c>
      <c r="N34" s="71" t="s">
        <v>114</v>
      </c>
      <c r="O34" s="72" t="s">
        <v>69</v>
      </c>
      <c r="P34" s="72">
        <v>1</v>
      </c>
      <c r="Q34" s="85">
        <v>1</v>
      </c>
      <c r="R34" s="78" t="s">
        <v>41</v>
      </c>
      <c r="S34" s="78" t="s">
        <v>41</v>
      </c>
      <c r="T34" s="79">
        <f t="shared" si="4"/>
        <v>1</v>
      </c>
      <c r="U34" s="78" t="s">
        <v>41</v>
      </c>
      <c r="V34" s="54" t="str">
        <f t="shared" si="11"/>
        <v>Выполнено.</v>
      </c>
      <c r="W34" s="70"/>
    </row>
    <row r="35" spans="1:23" ht="77.25" customHeight="1">
      <c r="A35" s="61" t="s">
        <v>57</v>
      </c>
      <c r="B35" s="62">
        <v>0</v>
      </c>
      <c r="C35" s="63" t="s">
        <v>115</v>
      </c>
      <c r="D35" s="71" t="s">
        <v>116</v>
      </c>
      <c r="E35" s="124" t="s">
        <v>72</v>
      </c>
      <c r="F35" s="72" t="s">
        <v>73</v>
      </c>
      <c r="G35" s="130">
        <v>0</v>
      </c>
      <c r="H35" s="126">
        <v>0</v>
      </c>
      <c r="I35" s="130"/>
      <c r="J35" s="125"/>
      <c r="K35" s="82">
        <f t="shared" si="6"/>
        <v>0</v>
      </c>
      <c r="L35" s="130"/>
      <c r="M35" s="84" t="e">
        <f t="shared" si="7"/>
        <v>#DIV/0!</v>
      </c>
      <c r="N35" s="71" t="s">
        <v>117</v>
      </c>
      <c r="O35" s="72" t="s">
        <v>69</v>
      </c>
      <c r="P35" s="72">
        <v>3</v>
      </c>
      <c r="Q35" s="77">
        <v>9</v>
      </c>
      <c r="R35" s="78" t="s">
        <v>41</v>
      </c>
      <c r="S35" s="78" t="s">
        <v>41</v>
      </c>
      <c r="T35" s="79">
        <f t="shared" si="4"/>
        <v>1</v>
      </c>
      <c r="U35" s="78" t="s">
        <v>41</v>
      </c>
      <c r="V35" s="54" t="str">
        <f t="shared" si="11"/>
        <v>Выполнено.</v>
      </c>
      <c r="W35" s="70"/>
    </row>
    <row r="36" spans="1:23" ht="77.25" customHeight="1">
      <c r="A36" s="61" t="s">
        <v>57</v>
      </c>
      <c r="B36" s="62" t="s">
        <v>91</v>
      </c>
      <c r="C36" s="63" t="s">
        <v>118</v>
      </c>
      <c r="D36" s="71" t="s">
        <v>119</v>
      </c>
      <c r="E36" s="72" t="s">
        <v>62</v>
      </c>
      <c r="F36" s="72" t="s">
        <v>73</v>
      </c>
      <c r="G36" s="125">
        <v>37200</v>
      </c>
      <c r="H36" s="126">
        <v>37103.11</v>
      </c>
      <c r="I36" s="125"/>
      <c r="J36" s="125"/>
      <c r="K36" s="82">
        <f t="shared" si="6"/>
        <v>37103.11</v>
      </c>
      <c r="L36" s="81"/>
      <c r="M36" s="84">
        <f t="shared" si="7"/>
        <v>0.99739543010752685</v>
      </c>
      <c r="N36" s="71" t="s">
        <v>120</v>
      </c>
      <c r="O36" s="72" t="s">
        <v>69</v>
      </c>
      <c r="P36" s="72">
        <v>145</v>
      </c>
      <c r="Q36" s="77">
        <v>241</v>
      </c>
      <c r="R36" s="78" t="s">
        <v>41</v>
      </c>
      <c r="S36" s="78" t="s">
        <v>41</v>
      </c>
      <c r="T36" s="79">
        <f t="shared" si="4"/>
        <v>1</v>
      </c>
      <c r="U36" s="78" t="s">
        <v>41</v>
      </c>
      <c r="V36" s="54" t="str">
        <f t="shared" si="11"/>
        <v>Выполнено.</v>
      </c>
      <c r="W36" s="70"/>
    </row>
    <row r="37" spans="1:23" ht="81.75" customHeight="1">
      <c r="A37" s="61" t="s">
        <v>57</v>
      </c>
      <c r="B37" s="62">
        <v>0</v>
      </c>
      <c r="C37" s="63" t="s">
        <v>121</v>
      </c>
      <c r="D37" s="71" t="s">
        <v>122</v>
      </c>
      <c r="E37" s="72" t="s">
        <v>72</v>
      </c>
      <c r="F37" s="72" t="s">
        <v>73</v>
      </c>
      <c r="G37" s="125">
        <v>0</v>
      </c>
      <c r="H37" s="126">
        <v>0</v>
      </c>
      <c r="I37" s="125"/>
      <c r="J37" s="125"/>
      <c r="K37" s="82">
        <f t="shared" si="6"/>
        <v>0</v>
      </c>
      <c r="L37" s="81"/>
      <c r="M37" s="84" t="e">
        <f t="shared" si="7"/>
        <v>#DIV/0!</v>
      </c>
      <c r="N37" s="71" t="s">
        <v>123</v>
      </c>
      <c r="O37" s="72" t="s">
        <v>69</v>
      </c>
      <c r="P37" s="72">
        <v>9</v>
      </c>
      <c r="Q37" s="88">
        <v>0</v>
      </c>
      <c r="R37" s="78" t="s">
        <v>41</v>
      </c>
      <c r="S37" s="78" t="s">
        <v>41</v>
      </c>
      <c r="T37" s="79">
        <f t="shared" si="4"/>
        <v>0</v>
      </c>
      <c r="U37" s="78" t="s">
        <v>41</v>
      </c>
      <c r="V37" s="54" t="str">
        <f t="shared" si="11"/>
        <v>Не выполнено.</v>
      </c>
      <c r="W37" s="133" t="s">
        <v>124</v>
      </c>
    </row>
    <row r="38" spans="1:23" ht="81.75" customHeight="1">
      <c r="A38" s="61" t="s">
        <v>57</v>
      </c>
      <c r="B38" s="62">
        <v>0</v>
      </c>
      <c r="C38" s="63" t="s">
        <v>125</v>
      </c>
      <c r="D38" s="71" t="s">
        <v>126</v>
      </c>
      <c r="E38" s="72" t="s">
        <v>72</v>
      </c>
      <c r="F38" s="72" t="s">
        <v>73</v>
      </c>
      <c r="G38" s="125">
        <v>0</v>
      </c>
      <c r="H38" s="126">
        <v>0</v>
      </c>
      <c r="I38" s="125"/>
      <c r="J38" s="125"/>
      <c r="K38" s="82">
        <f t="shared" si="6"/>
        <v>0</v>
      </c>
      <c r="L38" s="81"/>
      <c r="M38" s="84" t="e">
        <f t="shared" si="7"/>
        <v>#DIV/0!</v>
      </c>
      <c r="N38" s="71" t="s">
        <v>127</v>
      </c>
      <c r="O38" s="72" t="s">
        <v>69</v>
      </c>
      <c r="P38" s="72">
        <v>0</v>
      </c>
      <c r="Q38" s="88">
        <v>32</v>
      </c>
      <c r="R38" s="78" t="s">
        <v>41</v>
      </c>
      <c r="S38" s="78" t="s">
        <v>41</v>
      </c>
      <c r="T38" s="134" t="s">
        <v>41</v>
      </c>
      <c r="U38" s="78" t="s">
        <v>41</v>
      </c>
      <c r="V38" s="135" t="s">
        <v>128</v>
      </c>
      <c r="W38" s="114"/>
    </row>
    <row r="39" spans="1:23" ht="81.75" customHeight="1">
      <c r="A39" s="61" t="s">
        <v>57</v>
      </c>
      <c r="B39" s="62">
        <v>0</v>
      </c>
      <c r="C39" s="63" t="s">
        <v>129</v>
      </c>
      <c r="D39" s="71" t="s">
        <v>130</v>
      </c>
      <c r="E39" s="72" t="s">
        <v>62</v>
      </c>
      <c r="F39" s="72" t="s">
        <v>73</v>
      </c>
      <c r="G39" s="125">
        <v>0</v>
      </c>
      <c r="H39" s="126">
        <v>0</v>
      </c>
      <c r="I39" s="125"/>
      <c r="J39" s="125"/>
      <c r="K39" s="82">
        <f t="shared" si="6"/>
        <v>0</v>
      </c>
      <c r="L39" s="81"/>
      <c r="M39" s="84" t="e">
        <f t="shared" si="7"/>
        <v>#DIV/0!</v>
      </c>
      <c r="N39" s="71" t="s">
        <v>131</v>
      </c>
      <c r="O39" s="72" t="s">
        <v>69</v>
      </c>
      <c r="P39" s="72">
        <v>7</v>
      </c>
      <c r="Q39" s="88">
        <v>319</v>
      </c>
      <c r="R39" s="78" t="s">
        <v>41</v>
      </c>
      <c r="S39" s="78" t="s">
        <v>41</v>
      </c>
      <c r="T39" s="79">
        <f t="shared" si="4"/>
        <v>1</v>
      </c>
      <c r="U39" s="78" t="s">
        <v>41</v>
      </c>
      <c r="V39" s="54" t="str">
        <f t="shared" si="11"/>
        <v>Выполнено.</v>
      </c>
      <c r="W39" s="70"/>
    </row>
    <row r="40" spans="1:23" ht="145.5" customHeight="1">
      <c r="A40" s="61" t="s">
        <v>57</v>
      </c>
      <c r="B40" s="62">
        <v>0</v>
      </c>
      <c r="C40" s="63" t="s">
        <v>132</v>
      </c>
      <c r="D40" s="71" t="s">
        <v>133</v>
      </c>
      <c r="E40" s="124" t="s">
        <v>72</v>
      </c>
      <c r="F40" s="72" t="s">
        <v>73</v>
      </c>
      <c r="G40" s="125">
        <v>25255.200000000001</v>
      </c>
      <c r="H40" s="126">
        <v>22828.959999999999</v>
      </c>
      <c r="I40" s="130">
        <v>876.81</v>
      </c>
      <c r="J40" s="125">
        <v>1.02</v>
      </c>
      <c r="K40" s="82">
        <f t="shared" si="6"/>
        <v>21953.17</v>
      </c>
      <c r="L40" s="130"/>
      <c r="M40" s="84">
        <f t="shared" si="7"/>
        <v>0.86925346067344533</v>
      </c>
      <c r="N40" s="71" t="s">
        <v>134</v>
      </c>
      <c r="O40" s="72" t="s">
        <v>40</v>
      </c>
      <c r="P40" s="72">
        <v>85.6</v>
      </c>
      <c r="Q40" s="81">
        <v>98.7</v>
      </c>
      <c r="R40" s="78" t="s">
        <v>41</v>
      </c>
      <c r="S40" s="78" t="s">
        <v>41</v>
      </c>
      <c r="T40" s="79">
        <f t="shared" si="4"/>
        <v>1</v>
      </c>
      <c r="U40" s="78" t="s">
        <v>41</v>
      </c>
      <c r="V40" s="54" t="str">
        <f t="shared" si="11"/>
        <v>Выполнено.</v>
      </c>
      <c r="W40" s="70"/>
    </row>
    <row r="41" spans="1:23" ht="47.25">
      <c r="A41" s="61" t="s">
        <v>57</v>
      </c>
      <c r="B41" s="62">
        <v>0</v>
      </c>
      <c r="C41" s="63" t="s">
        <v>135</v>
      </c>
      <c r="D41" s="292" t="s">
        <v>136</v>
      </c>
      <c r="E41" s="293" t="s">
        <v>62</v>
      </c>
      <c r="F41" s="72" t="s">
        <v>78</v>
      </c>
      <c r="G41" s="125">
        <v>0</v>
      </c>
      <c r="H41" s="126">
        <v>0</v>
      </c>
      <c r="I41" s="125"/>
      <c r="J41" s="125"/>
      <c r="K41" s="82">
        <f t="shared" si="6"/>
        <v>0</v>
      </c>
      <c r="L41" s="81"/>
      <c r="M41" s="84" t="e">
        <f t="shared" si="7"/>
        <v>#DIV/0!</v>
      </c>
      <c r="N41" s="292" t="s">
        <v>137</v>
      </c>
      <c r="O41" s="293" t="s">
        <v>69</v>
      </c>
      <c r="P41" s="293">
        <v>0</v>
      </c>
      <c r="Q41" s="294">
        <v>0</v>
      </c>
      <c r="R41" s="280" t="s">
        <v>41</v>
      </c>
      <c r="S41" s="280" t="s">
        <v>41</v>
      </c>
      <c r="T41" s="280" t="s">
        <v>138</v>
      </c>
      <c r="U41" s="280" t="s">
        <v>41</v>
      </c>
      <c r="V41" s="309" t="s">
        <v>128</v>
      </c>
      <c r="W41" s="310"/>
    </row>
    <row r="42" spans="1:23" ht="47.25">
      <c r="A42" s="61" t="s">
        <v>57</v>
      </c>
      <c r="B42" s="62">
        <v>0</v>
      </c>
      <c r="C42" s="63" t="s">
        <v>139</v>
      </c>
      <c r="D42" s="292"/>
      <c r="E42" s="293"/>
      <c r="F42" s="72" t="s">
        <v>78</v>
      </c>
      <c r="G42" s="125">
        <v>0</v>
      </c>
      <c r="H42" s="126">
        <v>0</v>
      </c>
      <c r="I42" s="125"/>
      <c r="J42" s="125"/>
      <c r="K42" s="82">
        <f t="shared" si="6"/>
        <v>0</v>
      </c>
      <c r="L42" s="81"/>
      <c r="M42" s="84" t="e">
        <f t="shared" si="7"/>
        <v>#DIV/0!</v>
      </c>
      <c r="N42" s="292"/>
      <c r="O42" s="293"/>
      <c r="P42" s="293"/>
      <c r="Q42" s="294"/>
      <c r="R42" s="280"/>
      <c r="S42" s="280"/>
      <c r="T42" s="280"/>
      <c r="U42" s="280"/>
      <c r="V42" s="309"/>
      <c r="W42" s="310"/>
    </row>
    <row r="43" spans="1:23" ht="54" customHeight="1">
      <c r="A43" s="61" t="s">
        <v>57</v>
      </c>
      <c r="B43" s="62">
        <v>0</v>
      </c>
      <c r="C43" s="63" t="s">
        <v>139</v>
      </c>
      <c r="D43" s="292"/>
      <c r="E43" s="293"/>
      <c r="F43" s="72" t="s">
        <v>73</v>
      </c>
      <c r="G43" s="125">
        <v>0</v>
      </c>
      <c r="H43" s="126">
        <v>0</v>
      </c>
      <c r="I43" s="125"/>
      <c r="J43" s="125"/>
      <c r="K43" s="82">
        <f t="shared" si="6"/>
        <v>0</v>
      </c>
      <c r="L43" s="81"/>
      <c r="M43" s="136" t="e">
        <f t="shared" si="7"/>
        <v>#DIV/0!</v>
      </c>
      <c r="N43" s="292"/>
      <c r="O43" s="293"/>
      <c r="P43" s="293"/>
      <c r="Q43" s="294"/>
      <c r="R43" s="280"/>
      <c r="S43" s="280"/>
      <c r="T43" s="280"/>
      <c r="U43" s="280"/>
      <c r="V43" s="309"/>
      <c r="W43" s="310"/>
    </row>
    <row r="44" spans="1:23" ht="47.25">
      <c r="A44" s="61" t="s">
        <v>57</v>
      </c>
      <c r="B44" s="62">
        <v>0</v>
      </c>
      <c r="C44" s="63" t="s">
        <v>140</v>
      </c>
      <c r="D44" s="292"/>
      <c r="E44" s="293"/>
      <c r="F44" s="72" t="s">
        <v>73</v>
      </c>
      <c r="G44" s="125">
        <v>0</v>
      </c>
      <c r="H44" s="126">
        <v>0</v>
      </c>
      <c r="I44" s="125"/>
      <c r="J44" s="125"/>
      <c r="K44" s="82">
        <f t="shared" si="6"/>
        <v>0</v>
      </c>
      <c r="L44" s="130"/>
      <c r="M44" s="84" t="e">
        <f t="shared" si="7"/>
        <v>#DIV/0!</v>
      </c>
      <c r="N44" s="292"/>
      <c r="O44" s="293"/>
      <c r="P44" s="293"/>
      <c r="Q44" s="294"/>
      <c r="R44" s="280"/>
      <c r="S44" s="280"/>
      <c r="T44" s="280"/>
      <c r="U44" s="280"/>
      <c r="V44" s="309"/>
      <c r="W44" s="310"/>
    </row>
    <row r="45" spans="1:23" ht="111" customHeight="1">
      <c r="A45" s="61" t="s">
        <v>57</v>
      </c>
      <c r="B45" s="62">
        <v>0</v>
      </c>
      <c r="C45" s="63" t="s">
        <v>141</v>
      </c>
      <c r="D45" s="71" t="s">
        <v>142</v>
      </c>
      <c r="E45" s="72" t="s">
        <v>62</v>
      </c>
      <c r="F45" s="72" t="s">
        <v>78</v>
      </c>
      <c r="G45" s="125">
        <v>55517.4</v>
      </c>
      <c r="H45" s="126">
        <v>43110.5</v>
      </c>
      <c r="I45" s="125"/>
      <c r="J45" s="125"/>
      <c r="K45" s="82">
        <f t="shared" si="6"/>
        <v>43110.5</v>
      </c>
      <c r="L45" s="130"/>
      <c r="M45" s="84">
        <f t="shared" si="7"/>
        <v>0.77652231552630346</v>
      </c>
      <c r="N45" s="71" t="s">
        <v>143</v>
      </c>
      <c r="O45" s="72" t="s">
        <v>144</v>
      </c>
      <c r="P45" s="72">
        <v>774</v>
      </c>
      <c r="Q45" s="85">
        <v>628.9</v>
      </c>
      <c r="R45" s="78" t="s">
        <v>41</v>
      </c>
      <c r="S45" s="78" t="s">
        <v>41</v>
      </c>
      <c r="T45" s="79">
        <f t="shared" si="4"/>
        <v>0.81253229974160202</v>
      </c>
      <c r="U45" s="78" t="s">
        <v>41</v>
      </c>
      <c r="V45" s="54" t="str">
        <f t="shared" si="11"/>
        <v>Не выполнено.</v>
      </c>
      <c r="W45" s="137" t="s">
        <v>145</v>
      </c>
    </row>
    <row r="46" spans="1:23" ht="78.75">
      <c r="A46" s="61" t="s">
        <v>57</v>
      </c>
      <c r="B46" s="62">
        <v>0</v>
      </c>
      <c r="C46" s="63"/>
      <c r="D46" s="71" t="s">
        <v>146</v>
      </c>
      <c r="E46" s="72" t="s">
        <v>72</v>
      </c>
      <c r="F46" s="72" t="s">
        <v>147</v>
      </c>
      <c r="G46" s="80">
        <f>G47+G48+G49</f>
        <v>73909.34</v>
      </c>
      <c r="H46" s="87">
        <f>H47+H48+H49</f>
        <v>59736.480000000003</v>
      </c>
      <c r="I46" s="80"/>
      <c r="J46" s="80"/>
      <c r="K46" s="82">
        <f t="shared" si="6"/>
        <v>59736.480000000003</v>
      </c>
      <c r="L46" s="130"/>
      <c r="M46" s="78"/>
      <c r="N46" s="71"/>
      <c r="O46" s="110"/>
      <c r="P46" s="110"/>
      <c r="Q46" s="138"/>
      <c r="R46" s="112"/>
      <c r="S46" s="112"/>
      <c r="T46" s="112"/>
      <c r="U46" s="112"/>
      <c r="V46" s="139"/>
      <c r="W46" s="140"/>
    </row>
    <row r="47" spans="1:23" ht="160.5" customHeight="1">
      <c r="A47" s="61" t="s">
        <v>57</v>
      </c>
      <c r="B47" s="62">
        <v>0</v>
      </c>
      <c r="C47" s="63" t="s">
        <v>148</v>
      </c>
      <c r="D47" s="71" t="s">
        <v>149</v>
      </c>
      <c r="E47" s="72" t="s">
        <v>72</v>
      </c>
      <c r="F47" s="72" t="s">
        <v>73</v>
      </c>
      <c r="G47" s="125">
        <v>28816.98</v>
      </c>
      <c r="H47" s="126">
        <v>23808.47</v>
      </c>
      <c r="I47" s="125"/>
      <c r="J47" s="125"/>
      <c r="K47" s="82">
        <f t="shared" si="6"/>
        <v>23808.47</v>
      </c>
      <c r="L47" s="83"/>
      <c r="M47" s="84">
        <f t="shared" si="7"/>
        <v>0.82619587479326428</v>
      </c>
      <c r="N47" s="71" t="s">
        <v>150</v>
      </c>
      <c r="O47" s="72" t="s">
        <v>69</v>
      </c>
      <c r="P47" s="72">
        <v>54</v>
      </c>
      <c r="Q47" s="88">
        <v>101</v>
      </c>
      <c r="R47" s="78" t="s">
        <v>41</v>
      </c>
      <c r="S47" s="78" t="s">
        <v>41</v>
      </c>
      <c r="T47" s="79">
        <f t="shared" si="4"/>
        <v>1</v>
      </c>
      <c r="U47" s="78" t="s">
        <v>41</v>
      </c>
      <c r="V47" s="54" t="str">
        <f t="shared" si="11"/>
        <v>Выполнено.</v>
      </c>
      <c r="W47" s="70"/>
    </row>
    <row r="48" spans="1:23" ht="162" customHeight="1">
      <c r="A48" s="61" t="s">
        <v>57</v>
      </c>
      <c r="B48" s="61">
        <v>0</v>
      </c>
      <c r="C48" s="141" t="s">
        <v>151</v>
      </c>
      <c r="D48" s="124" t="s">
        <v>152</v>
      </c>
      <c r="E48" s="72" t="s">
        <v>72</v>
      </c>
      <c r="F48" s="72" t="s">
        <v>78</v>
      </c>
      <c r="G48" s="125">
        <v>45074.85</v>
      </c>
      <c r="H48" s="126">
        <v>35911.85</v>
      </c>
      <c r="I48" s="125"/>
      <c r="J48" s="125"/>
      <c r="K48" s="82">
        <f t="shared" si="6"/>
        <v>35911.85</v>
      </c>
      <c r="L48" s="81"/>
      <c r="M48" s="84">
        <f t="shared" si="7"/>
        <v>0.79671590698582473</v>
      </c>
      <c r="N48" s="71" t="s">
        <v>153</v>
      </c>
      <c r="O48" s="72" t="s">
        <v>69</v>
      </c>
      <c r="P48" s="72">
        <v>6</v>
      </c>
      <c r="Q48" s="88">
        <v>6</v>
      </c>
      <c r="R48" s="78" t="s">
        <v>41</v>
      </c>
      <c r="S48" s="102" t="s">
        <v>41</v>
      </c>
      <c r="T48" s="78" t="s">
        <v>138</v>
      </c>
      <c r="U48" s="102" t="s">
        <v>41</v>
      </c>
      <c r="V48" s="135" t="s">
        <v>128</v>
      </c>
      <c r="W48" s="114"/>
    </row>
    <row r="49" spans="1:23" ht="112.5" customHeight="1">
      <c r="A49" s="61" t="s">
        <v>57</v>
      </c>
      <c r="B49" s="61">
        <v>0</v>
      </c>
      <c r="C49" s="63" t="s">
        <v>151</v>
      </c>
      <c r="D49" s="124" t="s">
        <v>154</v>
      </c>
      <c r="E49" s="96" t="s">
        <v>72</v>
      </c>
      <c r="F49" s="72" t="s">
        <v>73</v>
      </c>
      <c r="G49" s="125">
        <v>17.510000000000002</v>
      </c>
      <c r="H49" s="126">
        <v>16.16</v>
      </c>
      <c r="I49" s="125"/>
      <c r="J49" s="125"/>
      <c r="K49" s="82">
        <f t="shared" si="6"/>
        <v>16.16</v>
      </c>
      <c r="L49" s="81"/>
      <c r="M49" s="84">
        <f t="shared" si="7"/>
        <v>0.92290119931467729</v>
      </c>
      <c r="N49" s="142" t="s">
        <v>155</v>
      </c>
      <c r="O49" s="72" t="s">
        <v>104</v>
      </c>
      <c r="P49" s="96">
        <v>0</v>
      </c>
      <c r="Q49" s="88">
        <v>3</v>
      </c>
      <c r="R49" s="102" t="s">
        <v>41</v>
      </c>
      <c r="S49" s="78" t="s">
        <v>41</v>
      </c>
      <c r="T49" s="102" t="s">
        <v>138</v>
      </c>
      <c r="U49" s="78" t="s">
        <v>41</v>
      </c>
      <c r="V49" s="122" t="s">
        <v>128</v>
      </c>
      <c r="W49" s="114"/>
    </row>
    <row r="50" spans="1:23" ht="56.25" customHeight="1">
      <c r="A50" s="86" t="s">
        <v>57</v>
      </c>
      <c r="B50" s="62">
        <v>0</v>
      </c>
      <c r="C50" s="63" t="s">
        <v>156</v>
      </c>
      <c r="D50" s="292" t="s">
        <v>157</v>
      </c>
      <c r="E50" s="72" t="s">
        <v>62</v>
      </c>
      <c r="F50" s="72" t="s">
        <v>78</v>
      </c>
      <c r="G50" s="125">
        <v>0</v>
      </c>
      <c r="H50" s="126">
        <v>0</v>
      </c>
      <c r="I50" s="125"/>
      <c r="J50" s="125"/>
      <c r="K50" s="82">
        <f t="shared" si="6"/>
        <v>0</v>
      </c>
      <c r="L50" s="81"/>
      <c r="M50" s="84" t="e">
        <f t="shared" si="7"/>
        <v>#DIV/0!</v>
      </c>
      <c r="N50" s="292" t="s">
        <v>158</v>
      </c>
      <c r="O50" s="293" t="s">
        <v>159</v>
      </c>
      <c r="P50" s="293">
        <v>0</v>
      </c>
      <c r="Q50" s="294">
        <v>0</v>
      </c>
      <c r="R50" s="280" t="s">
        <v>41</v>
      </c>
      <c r="S50" s="280" t="s">
        <v>41</v>
      </c>
      <c r="T50" s="280" t="s">
        <v>41</v>
      </c>
      <c r="U50" s="280" t="s">
        <v>138</v>
      </c>
      <c r="V50" s="311" t="s">
        <v>128</v>
      </c>
      <c r="W50" s="313"/>
    </row>
    <row r="51" spans="1:23" ht="135" customHeight="1">
      <c r="A51" s="86" t="s">
        <v>57</v>
      </c>
      <c r="B51" s="62">
        <v>0</v>
      </c>
      <c r="C51" s="63" t="s">
        <v>156</v>
      </c>
      <c r="D51" s="292"/>
      <c r="E51" s="72" t="s">
        <v>62</v>
      </c>
      <c r="F51" s="72" t="s">
        <v>73</v>
      </c>
      <c r="G51" s="125">
        <v>0</v>
      </c>
      <c r="H51" s="126">
        <v>0</v>
      </c>
      <c r="I51" s="125"/>
      <c r="J51" s="125"/>
      <c r="K51" s="82">
        <f t="shared" si="6"/>
        <v>0</v>
      </c>
      <c r="L51" s="81"/>
      <c r="M51" s="84" t="e">
        <f t="shared" si="7"/>
        <v>#DIV/0!</v>
      </c>
      <c r="N51" s="292"/>
      <c r="O51" s="293"/>
      <c r="P51" s="293"/>
      <c r="Q51" s="294"/>
      <c r="R51" s="280"/>
      <c r="S51" s="280"/>
      <c r="T51" s="280"/>
      <c r="U51" s="280"/>
      <c r="V51" s="312"/>
      <c r="W51" s="313"/>
    </row>
    <row r="52" spans="1:23" ht="66.75" customHeight="1">
      <c r="A52" s="61"/>
      <c r="B52" s="62"/>
      <c r="C52" s="63"/>
      <c r="D52" s="71" t="s">
        <v>160</v>
      </c>
      <c r="E52" s="293" t="s">
        <v>72</v>
      </c>
      <c r="F52" s="293" t="s">
        <v>73</v>
      </c>
      <c r="G52" s="314">
        <v>1240</v>
      </c>
      <c r="H52" s="316">
        <v>841.77</v>
      </c>
      <c r="I52" s="314">
        <v>80.2</v>
      </c>
      <c r="J52" s="314">
        <v>91.97</v>
      </c>
      <c r="K52" s="318">
        <f t="shared" si="6"/>
        <v>853.54</v>
      </c>
      <c r="L52" s="320">
        <v>109.1</v>
      </c>
      <c r="M52" s="322">
        <f t="shared" si="7"/>
        <v>0.75474400919621532</v>
      </c>
      <c r="N52" s="129" t="s">
        <v>161</v>
      </c>
      <c r="O52" s="131" t="s">
        <v>69</v>
      </c>
      <c r="P52" s="131">
        <v>417</v>
      </c>
      <c r="Q52" s="145">
        <v>411</v>
      </c>
      <c r="R52" s="132" t="s">
        <v>41</v>
      </c>
      <c r="S52" s="78" t="s">
        <v>41</v>
      </c>
      <c r="T52" s="79">
        <f t="shared" si="4"/>
        <v>0.98561151079136688</v>
      </c>
      <c r="U52" s="132" t="s">
        <v>41</v>
      </c>
      <c r="V52" s="54" t="str">
        <f t="shared" si="11"/>
        <v>Не выполнено.</v>
      </c>
      <c r="W52" s="133" t="s">
        <v>162</v>
      </c>
    </row>
    <row r="53" spans="1:23" ht="72.75" customHeight="1">
      <c r="A53" s="61" t="s">
        <v>57</v>
      </c>
      <c r="B53" s="62" t="s">
        <v>91</v>
      </c>
      <c r="C53" s="63" t="s">
        <v>163</v>
      </c>
      <c r="D53" s="71" t="s">
        <v>164</v>
      </c>
      <c r="E53" s="293"/>
      <c r="F53" s="293"/>
      <c r="G53" s="315"/>
      <c r="H53" s="317"/>
      <c r="I53" s="315"/>
      <c r="J53" s="315"/>
      <c r="K53" s="319"/>
      <c r="L53" s="321"/>
      <c r="M53" s="323"/>
      <c r="N53" s="71" t="s">
        <v>165</v>
      </c>
      <c r="O53" s="72" t="s">
        <v>69</v>
      </c>
      <c r="P53" s="72">
        <v>0</v>
      </c>
      <c r="Q53" s="85">
        <v>1</v>
      </c>
      <c r="R53" s="78" t="s">
        <v>41</v>
      </c>
      <c r="S53" s="78" t="s">
        <v>41</v>
      </c>
      <c r="T53" s="79" t="s">
        <v>138</v>
      </c>
      <c r="U53" s="78" t="s">
        <v>41</v>
      </c>
      <c r="V53" s="135" t="s">
        <v>128</v>
      </c>
      <c r="W53" s="114"/>
    </row>
    <row r="54" spans="1:23" ht="51" customHeight="1">
      <c r="A54" s="61" t="s">
        <v>57</v>
      </c>
      <c r="B54" s="62">
        <v>0</v>
      </c>
      <c r="C54" s="63" t="s">
        <v>166</v>
      </c>
      <c r="D54" s="71" t="s">
        <v>167</v>
      </c>
      <c r="E54" s="293" t="s">
        <v>62</v>
      </c>
      <c r="F54" s="293" t="s">
        <v>73</v>
      </c>
      <c r="G54" s="324">
        <v>0</v>
      </c>
      <c r="H54" s="316">
        <v>0</v>
      </c>
      <c r="I54" s="314"/>
      <c r="J54" s="314"/>
      <c r="K54" s="325">
        <f t="shared" si="6"/>
        <v>0</v>
      </c>
      <c r="L54" s="326"/>
      <c r="M54" s="280" t="e">
        <f t="shared" si="7"/>
        <v>#DIV/0!</v>
      </c>
      <c r="N54" s="292" t="s">
        <v>168</v>
      </c>
      <c r="O54" s="293" t="s">
        <v>169</v>
      </c>
      <c r="P54" s="293">
        <v>0</v>
      </c>
      <c r="Q54" s="294">
        <v>0</v>
      </c>
      <c r="R54" s="280" t="s">
        <v>41</v>
      </c>
      <c r="S54" s="280" t="s">
        <v>41</v>
      </c>
      <c r="T54" s="333" t="s">
        <v>138</v>
      </c>
      <c r="U54" s="280" t="s">
        <v>41</v>
      </c>
      <c r="V54" s="309" t="s">
        <v>128</v>
      </c>
      <c r="W54" s="313"/>
    </row>
    <row r="55" spans="1:23" ht="105.75" customHeight="1">
      <c r="A55" s="61" t="s">
        <v>57</v>
      </c>
      <c r="B55" s="62">
        <v>0</v>
      </c>
      <c r="C55" s="63" t="s">
        <v>166</v>
      </c>
      <c r="D55" s="71" t="s">
        <v>170</v>
      </c>
      <c r="E55" s="293"/>
      <c r="F55" s="293"/>
      <c r="G55" s="324"/>
      <c r="H55" s="317"/>
      <c r="I55" s="315"/>
      <c r="J55" s="315"/>
      <c r="K55" s="325"/>
      <c r="L55" s="326"/>
      <c r="M55" s="280"/>
      <c r="N55" s="292"/>
      <c r="O55" s="293"/>
      <c r="P55" s="293"/>
      <c r="Q55" s="294"/>
      <c r="R55" s="280"/>
      <c r="S55" s="280"/>
      <c r="T55" s="333"/>
      <c r="U55" s="280"/>
      <c r="V55" s="309"/>
      <c r="W55" s="313"/>
    </row>
    <row r="56" spans="1:23" ht="73.5" customHeight="1">
      <c r="A56" s="288" t="s">
        <v>57</v>
      </c>
      <c r="B56" s="327" t="s">
        <v>91</v>
      </c>
      <c r="C56" s="329" t="s">
        <v>171</v>
      </c>
      <c r="D56" s="295" t="s">
        <v>172</v>
      </c>
      <c r="E56" s="297" t="s">
        <v>62</v>
      </c>
      <c r="F56" s="72" t="s">
        <v>78</v>
      </c>
      <c r="G56" s="125">
        <v>16916.87</v>
      </c>
      <c r="H56" s="147">
        <v>16905.66</v>
      </c>
      <c r="I56" s="146"/>
      <c r="J56" s="146"/>
      <c r="K56" s="82">
        <f t="shared" si="6"/>
        <v>16905.66</v>
      </c>
      <c r="L56" s="81"/>
      <c r="M56" s="79">
        <f t="shared" si="7"/>
        <v>0.99933734786636064</v>
      </c>
      <c r="N56" s="295" t="s">
        <v>173</v>
      </c>
      <c r="O56" s="297" t="s">
        <v>174</v>
      </c>
      <c r="P56" s="297">
        <v>0</v>
      </c>
      <c r="Q56" s="331">
        <v>10</v>
      </c>
      <c r="R56" s="301" t="s">
        <v>138</v>
      </c>
      <c r="S56" s="301" t="s">
        <v>138</v>
      </c>
      <c r="T56" s="303" t="s">
        <v>138</v>
      </c>
      <c r="U56" s="301" t="s">
        <v>138</v>
      </c>
      <c r="V56" s="311" t="s">
        <v>128</v>
      </c>
      <c r="W56" s="313"/>
    </row>
    <row r="57" spans="1:23" ht="80.25" customHeight="1">
      <c r="A57" s="289"/>
      <c r="B57" s="328"/>
      <c r="C57" s="330"/>
      <c r="D57" s="296"/>
      <c r="E57" s="298"/>
      <c r="F57" s="72" t="s">
        <v>73</v>
      </c>
      <c r="G57" s="125">
        <v>172.43</v>
      </c>
      <c r="H57" s="147">
        <v>170.76</v>
      </c>
      <c r="I57" s="146"/>
      <c r="J57" s="146"/>
      <c r="K57" s="82">
        <f t="shared" si="6"/>
        <v>170.76</v>
      </c>
      <c r="L57" s="81"/>
      <c r="M57" s="79">
        <f t="shared" si="7"/>
        <v>0.99031491039842245</v>
      </c>
      <c r="N57" s="296"/>
      <c r="O57" s="298"/>
      <c r="P57" s="298"/>
      <c r="Q57" s="277"/>
      <c r="R57" s="332"/>
      <c r="S57" s="302"/>
      <c r="T57" s="304"/>
      <c r="U57" s="302"/>
      <c r="V57" s="312"/>
      <c r="W57" s="313"/>
    </row>
    <row r="58" spans="1:23" s="57" customFormat="1" ht="89.25" customHeight="1">
      <c r="A58" s="33"/>
      <c r="B58" s="89"/>
      <c r="C58" s="90"/>
      <c r="D58" s="334" t="s">
        <v>175</v>
      </c>
      <c r="E58" s="335"/>
      <c r="F58" s="335"/>
      <c r="G58" s="336"/>
      <c r="H58" s="337"/>
      <c r="I58" s="338"/>
      <c r="J58" s="338"/>
      <c r="K58" s="338"/>
      <c r="L58" s="335"/>
      <c r="M58" s="339"/>
      <c r="N58" s="35" t="s">
        <v>176</v>
      </c>
      <c r="O58" s="34" t="s">
        <v>40</v>
      </c>
      <c r="P58" s="34">
        <v>80</v>
      </c>
      <c r="Q58" s="77">
        <v>80</v>
      </c>
      <c r="R58" s="91">
        <f t="shared" si="8"/>
        <v>1</v>
      </c>
      <c r="S58" s="92" t="s">
        <v>41</v>
      </c>
      <c r="T58" s="92" t="s">
        <v>41</v>
      </c>
      <c r="U58" s="92" t="s">
        <v>41</v>
      </c>
      <c r="V58" s="42" t="str">
        <f>IF(R58&gt;=1,"Выполнено.",IF(R58&lt;1,"Не выполнено.",""))</f>
        <v>Выполнено.</v>
      </c>
      <c r="W58" s="149"/>
    </row>
    <row r="59" spans="1:23" s="57" customFormat="1" ht="43.5" customHeight="1">
      <c r="A59" s="58" t="s">
        <v>57</v>
      </c>
      <c r="B59" s="59">
        <v>0</v>
      </c>
      <c r="C59" s="60" t="s">
        <v>177</v>
      </c>
      <c r="D59" s="241" t="s">
        <v>178</v>
      </c>
      <c r="E59" s="241"/>
      <c r="F59" s="241"/>
      <c r="G59" s="241"/>
      <c r="H59" s="269"/>
      <c r="I59" s="241"/>
      <c r="J59" s="241"/>
      <c r="K59" s="241"/>
      <c r="L59" s="241"/>
      <c r="M59" s="241"/>
      <c r="N59" s="241"/>
      <c r="O59" s="241"/>
      <c r="P59" s="241"/>
      <c r="Q59" s="241"/>
      <c r="R59" s="241"/>
      <c r="S59" s="241"/>
      <c r="T59" s="241"/>
      <c r="U59" s="241"/>
      <c r="V59" s="241"/>
      <c r="W59" s="241"/>
    </row>
    <row r="60" spans="1:23" ht="140.25" customHeight="1">
      <c r="A60" s="61" t="s">
        <v>57</v>
      </c>
      <c r="B60" s="62">
        <v>0</v>
      </c>
      <c r="C60" s="63" t="s">
        <v>179</v>
      </c>
      <c r="D60" s="64" t="s">
        <v>180</v>
      </c>
      <c r="E60" s="65" t="s">
        <v>62</v>
      </c>
      <c r="F60" s="65" t="s">
        <v>73</v>
      </c>
      <c r="G60" s="73">
        <v>0</v>
      </c>
      <c r="H60" s="74">
        <v>0</v>
      </c>
      <c r="I60" s="73"/>
      <c r="J60" s="73"/>
      <c r="K60" s="75">
        <f t="shared" si="6"/>
        <v>0</v>
      </c>
      <c r="L60" s="150"/>
      <c r="M60" s="76" t="e">
        <f t="shared" si="7"/>
        <v>#DIV/0!</v>
      </c>
      <c r="N60" s="64" t="s">
        <v>181</v>
      </c>
      <c r="O60" s="65" t="s">
        <v>182</v>
      </c>
      <c r="P60" s="65">
        <v>56</v>
      </c>
      <c r="Q60" s="151">
        <v>1446</v>
      </c>
      <c r="R60" s="68" t="s">
        <v>41</v>
      </c>
      <c r="S60" s="68" t="s">
        <v>41</v>
      </c>
      <c r="T60" s="69">
        <f t="shared" si="4"/>
        <v>1</v>
      </c>
      <c r="U60" s="68" t="s">
        <v>41</v>
      </c>
      <c r="V60" s="54" t="str">
        <f t="shared" ref="V60:V61" si="12">IF(T60&gt;=1,"Выполнено.",IF(T60&lt;1,"Не выполнено.",""))</f>
        <v>Выполнено.</v>
      </c>
      <c r="W60" s="70"/>
    </row>
    <row r="61" spans="1:23" ht="138" customHeight="1">
      <c r="A61" s="61" t="s">
        <v>57</v>
      </c>
      <c r="B61" s="62">
        <v>0</v>
      </c>
      <c r="C61" s="63" t="s">
        <v>183</v>
      </c>
      <c r="D61" s="71" t="s">
        <v>184</v>
      </c>
      <c r="E61" s="72" t="s">
        <v>62</v>
      </c>
      <c r="F61" s="72" t="s">
        <v>73</v>
      </c>
      <c r="G61" s="80">
        <v>0</v>
      </c>
      <c r="H61" s="87">
        <v>0</v>
      </c>
      <c r="I61" s="80"/>
      <c r="J61" s="80"/>
      <c r="K61" s="82">
        <f t="shared" si="6"/>
        <v>0</v>
      </c>
      <c r="L61" s="81"/>
      <c r="M61" s="84" t="e">
        <f t="shared" si="7"/>
        <v>#DIV/0!</v>
      </c>
      <c r="N61" s="71" t="s">
        <v>185</v>
      </c>
      <c r="O61" s="72" t="s">
        <v>186</v>
      </c>
      <c r="P61" s="72">
        <v>335</v>
      </c>
      <c r="Q61" s="77">
        <v>269</v>
      </c>
      <c r="R61" s="78" t="s">
        <v>41</v>
      </c>
      <c r="S61" s="78" t="s">
        <v>41</v>
      </c>
      <c r="T61" s="79">
        <f t="shared" si="4"/>
        <v>0.80298507462686564</v>
      </c>
      <c r="U61" s="78" t="s">
        <v>41</v>
      </c>
      <c r="V61" s="54" t="str">
        <f t="shared" si="12"/>
        <v>Не выполнено.</v>
      </c>
      <c r="W61" s="133" t="s">
        <v>187</v>
      </c>
    </row>
    <row r="62" spans="1:23" s="57" customFormat="1" ht="41.25" customHeight="1">
      <c r="A62" s="33"/>
      <c r="B62" s="89"/>
      <c r="C62" s="90"/>
      <c r="D62" s="238" t="s">
        <v>188</v>
      </c>
      <c r="E62" s="238"/>
      <c r="F62" s="238"/>
      <c r="G62" s="239"/>
      <c r="H62" s="240"/>
      <c r="I62" s="241"/>
      <c r="J62" s="241"/>
      <c r="K62" s="241"/>
      <c r="L62" s="238"/>
      <c r="M62" s="238"/>
      <c r="N62" s="35" t="s">
        <v>189</v>
      </c>
      <c r="O62" s="34" t="s">
        <v>40</v>
      </c>
      <c r="P62" s="34">
        <v>100</v>
      </c>
      <c r="Q62" s="152">
        <v>95.5</v>
      </c>
      <c r="R62" s="91">
        <f t="shared" si="8"/>
        <v>0.95499999999999996</v>
      </c>
      <c r="S62" s="92" t="s">
        <v>41</v>
      </c>
      <c r="T62" s="92" t="s">
        <v>41</v>
      </c>
      <c r="U62" s="92" t="s">
        <v>41</v>
      </c>
      <c r="V62" s="42" t="str">
        <f>IF(R62&gt;=1,"Выполнено.",IF(R62&lt;1,"Не выполнено.",""))</f>
        <v>Не выполнено.</v>
      </c>
      <c r="W62" s="45" t="s">
        <v>190</v>
      </c>
    </row>
    <row r="63" spans="1:23" ht="33.75" customHeight="1">
      <c r="A63" s="153" t="s">
        <v>57</v>
      </c>
      <c r="B63" s="154">
        <v>0</v>
      </c>
      <c r="C63" s="155" t="s">
        <v>191</v>
      </c>
      <c r="D63" s="340" t="s">
        <v>192</v>
      </c>
      <c r="E63" s="340"/>
      <c r="F63" s="340"/>
      <c r="G63" s="340"/>
      <c r="H63" s="341"/>
      <c r="I63" s="340"/>
      <c r="J63" s="340"/>
      <c r="K63" s="340"/>
      <c r="L63" s="340"/>
      <c r="M63" s="340"/>
      <c r="N63" s="340"/>
      <c r="O63" s="340"/>
      <c r="P63" s="340"/>
      <c r="Q63" s="340"/>
      <c r="R63" s="340"/>
      <c r="S63" s="340"/>
      <c r="T63" s="340"/>
      <c r="U63" s="340"/>
      <c r="V63" s="340"/>
      <c r="W63" s="340"/>
    </row>
    <row r="64" spans="1:23" ht="57" customHeight="1">
      <c r="A64" s="61" t="s">
        <v>57</v>
      </c>
      <c r="B64" s="62">
        <v>0</v>
      </c>
      <c r="C64" s="63" t="s">
        <v>193</v>
      </c>
      <c r="D64" s="296" t="s">
        <v>194</v>
      </c>
      <c r="E64" s="298" t="s">
        <v>62</v>
      </c>
      <c r="F64" s="65" t="s">
        <v>73</v>
      </c>
      <c r="G64" s="146">
        <v>62952.53</v>
      </c>
      <c r="H64" s="147">
        <v>62214.94</v>
      </c>
      <c r="I64" s="146">
        <v>118.02</v>
      </c>
      <c r="J64" s="146">
        <v>370.75</v>
      </c>
      <c r="K64" s="75">
        <f t="shared" si="6"/>
        <v>62467.670000000006</v>
      </c>
      <c r="L64" s="157">
        <v>189.94</v>
      </c>
      <c r="M64" s="76">
        <f t="shared" si="7"/>
        <v>0.9953010224721448</v>
      </c>
      <c r="N64" s="296" t="s">
        <v>195</v>
      </c>
      <c r="O64" s="298" t="s">
        <v>40</v>
      </c>
      <c r="P64" s="298">
        <v>100</v>
      </c>
      <c r="Q64" s="300">
        <v>87</v>
      </c>
      <c r="R64" s="302" t="s">
        <v>41</v>
      </c>
      <c r="S64" s="302" t="s">
        <v>41</v>
      </c>
      <c r="T64" s="302" t="s">
        <v>138</v>
      </c>
      <c r="U64" s="302" t="s">
        <v>41</v>
      </c>
      <c r="V64" s="311" t="s">
        <v>128</v>
      </c>
      <c r="W64" s="313"/>
    </row>
    <row r="65" spans="1:23" ht="57" customHeight="1">
      <c r="A65" s="86" t="s">
        <v>57</v>
      </c>
      <c r="B65" s="148" t="s">
        <v>91</v>
      </c>
      <c r="C65" s="141" t="s">
        <v>196</v>
      </c>
      <c r="D65" s="296"/>
      <c r="E65" s="298"/>
      <c r="F65" s="65" t="s">
        <v>73</v>
      </c>
      <c r="G65" s="125">
        <v>14.39</v>
      </c>
      <c r="H65" s="126">
        <v>14.39</v>
      </c>
      <c r="I65" s="146"/>
      <c r="J65" s="146"/>
      <c r="K65" s="75">
        <f t="shared" si="6"/>
        <v>14.39</v>
      </c>
      <c r="L65" s="157"/>
      <c r="M65" s="76">
        <f t="shared" si="7"/>
        <v>1</v>
      </c>
      <c r="N65" s="296"/>
      <c r="O65" s="298"/>
      <c r="P65" s="298"/>
      <c r="Q65" s="300"/>
      <c r="R65" s="302"/>
      <c r="S65" s="302"/>
      <c r="T65" s="302"/>
      <c r="U65" s="302"/>
      <c r="V65" s="343"/>
      <c r="W65" s="344"/>
    </row>
    <row r="66" spans="1:23" ht="42.75" customHeight="1">
      <c r="A66" s="288" t="s">
        <v>57</v>
      </c>
      <c r="B66" s="327">
        <v>0</v>
      </c>
      <c r="C66" s="329" t="s">
        <v>197</v>
      </c>
      <c r="D66" s="292"/>
      <c r="E66" s="293"/>
      <c r="F66" s="72" t="s">
        <v>198</v>
      </c>
      <c r="G66" s="125">
        <v>16458.16</v>
      </c>
      <c r="H66" s="126">
        <v>16419.02</v>
      </c>
      <c r="I66" s="125"/>
      <c r="J66" s="125"/>
      <c r="K66" s="82">
        <f t="shared" si="6"/>
        <v>16419.02</v>
      </c>
      <c r="L66" s="130"/>
      <c r="M66" s="84">
        <f t="shared" si="7"/>
        <v>0.99762184837187151</v>
      </c>
      <c r="N66" s="292"/>
      <c r="O66" s="293"/>
      <c r="P66" s="293"/>
      <c r="Q66" s="342"/>
      <c r="R66" s="280"/>
      <c r="S66" s="280"/>
      <c r="T66" s="280"/>
      <c r="U66" s="280"/>
      <c r="V66" s="343"/>
      <c r="W66" s="313"/>
    </row>
    <row r="67" spans="1:23" ht="47.25">
      <c r="A67" s="289"/>
      <c r="B67" s="328"/>
      <c r="C67" s="330"/>
      <c r="D67" s="292"/>
      <c r="E67" s="293"/>
      <c r="F67" s="65" t="s">
        <v>73</v>
      </c>
      <c r="G67" s="130">
        <v>1486.9</v>
      </c>
      <c r="H67" s="126">
        <v>1486.81</v>
      </c>
      <c r="I67" s="125"/>
      <c r="J67" s="125"/>
      <c r="K67" s="82">
        <f t="shared" si="6"/>
        <v>1486.81</v>
      </c>
      <c r="L67" s="130"/>
      <c r="M67" s="84">
        <f t="shared" si="7"/>
        <v>0.9999394713834151</v>
      </c>
      <c r="N67" s="292"/>
      <c r="O67" s="293"/>
      <c r="P67" s="293"/>
      <c r="Q67" s="342"/>
      <c r="R67" s="280"/>
      <c r="S67" s="280"/>
      <c r="T67" s="280"/>
      <c r="U67" s="280"/>
      <c r="V67" s="343"/>
      <c r="W67" s="313"/>
    </row>
    <row r="68" spans="1:23" ht="66.75" customHeight="1">
      <c r="A68" s="61" t="s">
        <v>57</v>
      </c>
      <c r="B68" s="62">
        <v>0</v>
      </c>
      <c r="C68" s="63" t="s">
        <v>199</v>
      </c>
      <c r="D68" s="292"/>
      <c r="E68" s="293"/>
      <c r="F68" s="72" t="s">
        <v>73</v>
      </c>
      <c r="G68" s="125">
        <v>34008.519999999997</v>
      </c>
      <c r="H68" s="126">
        <v>33905.620000000003</v>
      </c>
      <c r="I68" s="125"/>
      <c r="J68" s="125"/>
      <c r="K68" s="82">
        <f t="shared" si="6"/>
        <v>33905.620000000003</v>
      </c>
      <c r="L68" s="130"/>
      <c r="M68" s="84">
        <f t="shared" si="7"/>
        <v>0.99697428761969076</v>
      </c>
      <c r="N68" s="292"/>
      <c r="O68" s="293"/>
      <c r="P68" s="293"/>
      <c r="Q68" s="342"/>
      <c r="R68" s="280"/>
      <c r="S68" s="280"/>
      <c r="T68" s="280"/>
      <c r="U68" s="280"/>
      <c r="V68" s="312"/>
      <c r="W68" s="313"/>
    </row>
    <row r="69" spans="1:23" ht="75" customHeight="1">
      <c r="A69" s="61" t="s">
        <v>57</v>
      </c>
      <c r="B69" s="62" t="s">
        <v>91</v>
      </c>
      <c r="C69" s="63" t="s">
        <v>200</v>
      </c>
      <c r="D69" s="71" t="s">
        <v>201</v>
      </c>
      <c r="E69" s="72" t="s">
        <v>202</v>
      </c>
      <c r="F69" s="72" t="s">
        <v>73</v>
      </c>
      <c r="G69" s="125">
        <v>3150.84</v>
      </c>
      <c r="H69" s="126">
        <v>2239.69</v>
      </c>
      <c r="I69" s="125"/>
      <c r="J69" s="125"/>
      <c r="K69" s="158">
        <f t="shared" si="6"/>
        <v>2239.69</v>
      </c>
      <c r="L69" s="130">
        <v>26.53</v>
      </c>
      <c r="M69" s="84">
        <f t="shared" si="7"/>
        <v>0.71685908248541286</v>
      </c>
      <c r="N69" s="71" t="s">
        <v>203</v>
      </c>
      <c r="O69" s="72" t="s">
        <v>204</v>
      </c>
      <c r="P69" s="72">
        <v>0</v>
      </c>
      <c r="Q69" s="88">
        <v>314</v>
      </c>
      <c r="R69" s="78" t="s">
        <v>41</v>
      </c>
      <c r="S69" s="78" t="s">
        <v>41</v>
      </c>
      <c r="T69" s="79" t="s">
        <v>41</v>
      </c>
      <c r="U69" s="78" t="s">
        <v>41</v>
      </c>
      <c r="V69" s="135" t="s">
        <v>128</v>
      </c>
      <c r="W69" s="114"/>
    </row>
    <row r="70" spans="1:23" ht="87.75" customHeight="1">
      <c r="A70" s="61" t="s">
        <v>57</v>
      </c>
      <c r="B70" s="62">
        <v>0</v>
      </c>
      <c r="C70" s="63" t="s">
        <v>205</v>
      </c>
      <c r="D70" s="71" t="s">
        <v>206</v>
      </c>
      <c r="E70" s="72" t="s">
        <v>62</v>
      </c>
      <c r="F70" s="72" t="s">
        <v>73</v>
      </c>
      <c r="G70" s="125">
        <v>47.96</v>
      </c>
      <c r="H70" s="126">
        <v>47.96</v>
      </c>
      <c r="I70" s="125"/>
      <c r="J70" s="125"/>
      <c r="K70" s="159">
        <f t="shared" si="6"/>
        <v>47.96</v>
      </c>
      <c r="L70" s="130"/>
      <c r="M70" s="84">
        <f t="shared" si="7"/>
        <v>1</v>
      </c>
      <c r="N70" s="71" t="s">
        <v>207</v>
      </c>
      <c r="O70" s="72" t="s">
        <v>208</v>
      </c>
      <c r="P70" s="72">
        <v>0</v>
      </c>
      <c r="Q70" s="88">
        <v>1</v>
      </c>
      <c r="R70" s="78" t="s">
        <v>41</v>
      </c>
      <c r="S70" s="78" t="s">
        <v>41</v>
      </c>
      <c r="T70" s="78" t="s">
        <v>138</v>
      </c>
      <c r="U70" s="78" t="s">
        <v>41</v>
      </c>
      <c r="V70" s="135" t="s">
        <v>128</v>
      </c>
      <c r="W70" s="114"/>
    </row>
    <row r="71" spans="1:23" ht="87.75" customHeight="1">
      <c r="A71" s="61" t="s">
        <v>57</v>
      </c>
      <c r="B71" s="62" t="s">
        <v>91</v>
      </c>
      <c r="C71" s="115" t="s">
        <v>209</v>
      </c>
      <c r="D71" s="71" t="s">
        <v>210</v>
      </c>
      <c r="E71" s="96" t="s">
        <v>62</v>
      </c>
      <c r="F71" s="72" t="s">
        <v>73</v>
      </c>
      <c r="G71" s="125">
        <v>3997</v>
      </c>
      <c r="H71" s="126">
        <v>3997</v>
      </c>
      <c r="I71" s="130"/>
      <c r="J71" s="160"/>
      <c r="K71" s="161">
        <f t="shared" si="6"/>
        <v>3997</v>
      </c>
      <c r="L71" s="162"/>
      <c r="M71" s="84">
        <f t="shared" si="7"/>
        <v>1</v>
      </c>
      <c r="N71" s="142" t="s">
        <v>211</v>
      </c>
      <c r="O71" s="72" t="s">
        <v>40</v>
      </c>
      <c r="P71" s="96">
        <v>100</v>
      </c>
      <c r="Q71" s="88">
        <v>100</v>
      </c>
      <c r="R71" s="102" t="s">
        <v>41</v>
      </c>
      <c r="S71" s="78" t="s">
        <v>41</v>
      </c>
      <c r="T71" s="102" t="s">
        <v>138</v>
      </c>
      <c r="U71" s="78" t="s">
        <v>41</v>
      </c>
      <c r="V71" s="122" t="s">
        <v>128</v>
      </c>
      <c r="W71" s="114"/>
    </row>
    <row r="72" spans="1:23" ht="87.75" customHeight="1">
      <c r="A72" s="61" t="s">
        <v>57</v>
      </c>
      <c r="B72" s="62" t="s">
        <v>91</v>
      </c>
      <c r="C72" s="63" t="s">
        <v>212</v>
      </c>
      <c r="D72" s="142" t="s">
        <v>213</v>
      </c>
      <c r="E72" s="72" t="s">
        <v>214</v>
      </c>
      <c r="F72" s="96" t="s">
        <v>73</v>
      </c>
      <c r="G72" s="125">
        <v>2035</v>
      </c>
      <c r="H72" s="126">
        <v>1704.6</v>
      </c>
      <c r="I72" s="130"/>
      <c r="J72" s="125"/>
      <c r="K72" s="66">
        <f t="shared" si="6"/>
        <v>1704.6</v>
      </c>
      <c r="L72" s="130"/>
      <c r="M72" s="84">
        <f t="shared" si="7"/>
        <v>0.8376412776412776</v>
      </c>
      <c r="N72" s="71" t="s">
        <v>215</v>
      </c>
      <c r="O72" s="96" t="s">
        <v>204</v>
      </c>
      <c r="P72" s="72">
        <v>165.96</v>
      </c>
      <c r="Q72" s="163">
        <v>165.96</v>
      </c>
      <c r="R72" s="78" t="s">
        <v>41</v>
      </c>
      <c r="S72" s="102" t="s">
        <v>41</v>
      </c>
      <c r="T72" s="78" t="s">
        <v>138</v>
      </c>
      <c r="U72" s="102" t="s">
        <v>41</v>
      </c>
      <c r="V72" s="135" t="s">
        <v>128</v>
      </c>
      <c r="W72" s="114"/>
    </row>
    <row r="73" spans="1:23" ht="87.75" customHeight="1">
      <c r="A73" s="61" t="s">
        <v>57</v>
      </c>
      <c r="B73" s="62">
        <v>0</v>
      </c>
      <c r="C73" s="63" t="s">
        <v>216</v>
      </c>
      <c r="D73" s="71" t="s">
        <v>217</v>
      </c>
      <c r="E73" s="72" t="s">
        <v>62</v>
      </c>
      <c r="F73" s="72" t="s">
        <v>73</v>
      </c>
      <c r="G73" s="130">
        <v>1725.9</v>
      </c>
      <c r="H73" s="126">
        <v>1505.43</v>
      </c>
      <c r="I73" s="130"/>
      <c r="J73" s="125"/>
      <c r="K73" s="82">
        <f t="shared" si="6"/>
        <v>1505.43</v>
      </c>
      <c r="L73" s="130"/>
      <c r="M73" s="84">
        <f t="shared" si="7"/>
        <v>0.87225795237267512</v>
      </c>
      <c r="N73" s="71" t="s">
        <v>218</v>
      </c>
      <c r="O73" s="72" t="s">
        <v>69</v>
      </c>
      <c r="P73" s="72">
        <v>1</v>
      </c>
      <c r="Q73" s="88">
        <v>1</v>
      </c>
      <c r="R73" s="78" t="s">
        <v>41</v>
      </c>
      <c r="S73" s="78" t="s">
        <v>41</v>
      </c>
      <c r="T73" s="79">
        <f t="shared" si="4"/>
        <v>1</v>
      </c>
      <c r="U73" s="78" t="s">
        <v>41</v>
      </c>
      <c r="V73" s="54" t="str">
        <f t="shared" ref="V73:V79" si="13">IF(T73&gt;=1,"Выполнено.",IF(T73&lt;1,"Не выполнено.",""))</f>
        <v>Выполнено.</v>
      </c>
      <c r="W73" s="70"/>
    </row>
    <row r="74" spans="1:23" ht="88.5" customHeight="1">
      <c r="A74" s="61" t="s">
        <v>57</v>
      </c>
      <c r="B74" s="62">
        <v>0</v>
      </c>
      <c r="C74" s="63" t="s">
        <v>219</v>
      </c>
      <c r="D74" s="71" t="s">
        <v>220</v>
      </c>
      <c r="E74" s="72" t="s">
        <v>62</v>
      </c>
      <c r="F74" s="72" t="s">
        <v>73</v>
      </c>
      <c r="G74" s="125">
        <v>0</v>
      </c>
      <c r="H74" s="126">
        <v>0</v>
      </c>
      <c r="I74" s="125"/>
      <c r="J74" s="125"/>
      <c r="K74" s="82">
        <f t="shared" si="6"/>
        <v>0</v>
      </c>
      <c r="L74" s="130"/>
      <c r="M74" s="84" t="e">
        <f t="shared" si="7"/>
        <v>#DIV/0!</v>
      </c>
      <c r="N74" s="71" t="s">
        <v>221</v>
      </c>
      <c r="O74" s="72" t="s">
        <v>69</v>
      </c>
      <c r="P74" s="72">
        <v>0</v>
      </c>
      <c r="Q74" s="88">
        <v>25</v>
      </c>
      <c r="R74" s="78" t="s">
        <v>41</v>
      </c>
      <c r="S74" s="78" t="s">
        <v>41</v>
      </c>
      <c r="T74" s="78" t="s">
        <v>138</v>
      </c>
      <c r="U74" s="78" t="s">
        <v>41</v>
      </c>
      <c r="V74" s="135" t="s">
        <v>128</v>
      </c>
      <c r="W74" s="114"/>
    </row>
    <row r="75" spans="1:23" ht="25.5" customHeight="1">
      <c r="A75" s="59" t="s">
        <v>57</v>
      </c>
      <c r="B75" s="59">
        <v>0</v>
      </c>
      <c r="C75" s="60" t="s">
        <v>222</v>
      </c>
      <c r="D75" s="340" t="s">
        <v>223</v>
      </c>
      <c r="E75" s="340"/>
      <c r="F75" s="340"/>
      <c r="G75" s="340"/>
      <c r="H75" s="341"/>
      <c r="I75" s="340"/>
      <c r="J75" s="340"/>
      <c r="K75" s="340"/>
      <c r="L75" s="340"/>
      <c r="M75" s="340"/>
      <c r="N75" s="340"/>
      <c r="O75" s="340"/>
      <c r="P75" s="340"/>
      <c r="Q75" s="340"/>
      <c r="R75" s="340"/>
      <c r="S75" s="340"/>
      <c r="T75" s="340"/>
      <c r="U75" s="340"/>
      <c r="V75" s="340"/>
      <c r="W75" s="340"/>
    </row>
    <row r="76" spans="1:23" ht="45.75" customHeight="1">
      <c r="A76" s="62" t="s">
        <v>57</v>
      </c>
      <c r="B76" s="62">
        <v>0</v>
      </c>
      <c r="C76" s="63" t="s">
        <v>224</v>
      </c>
      <c r="D76" s="345" t="s">
        <v>225</v>
      </c>
      <c r="E76" s="346" t="s">
        <v>72</v>
      </c>
      <c r="F76" s="65" t="s">
        <v>73</v>
      </c>
      <c r="G76" s="146">
        <v>20756.47</v>
      </c>
      <c r="H76" s="147">
        <v>20508.57</v>
      </c>
      <c r="I76" s="146"/>
      <c r="J76" s="146"/>
      <c r="K76" s="75">
        <f t="shared" si="6"/>
        <v>20508.57</v>
      </c>
      <c r="L76" s="150"/>
      <c r="M76" s="76">
        <f t="shared" si="7"/>
        <v>0.98805673604423094</v>
      </c>
      <c r="N76" s="345" t="s">
        <v>226</v>
      </c>
      <c r="O76" s="346" t="s">
        <v>208</v>
      </c>
      <c r="P76" s="298">
        <v>291</v>
      </c>
      <c r="Q76" s="277">
        <v>302</v>
      </c>
      <c r="R76" s="302" t="s">
        <v>41</v>
      </c>
      <c r="S76" s="302" t="s">
        <v>41</v>
      </c>
      <c r="T76" s="332">
        <f t="shared" si="4"/>
        <v>1</v>
      </c>
      <c r="U76" s="332" t="s">
        <v>41</v>
      </c>
      <c r="V76" s="281" t="str">
        <f t="shared" si="13"/>
        <v>Выполнено.</v>
      </c>
      <c r="W76" s="282"/>
    </row>
    <row r="77" spans="1:23" ht="47.25">
      <c r="A77" s="62" t="s">
        <v>57</v>
      </c>
      <c r="B77" s="62">
        <v>0</v>
      </c>
      <c r="C77" s="63" t="s">
        <v>227</v>
      </c>
      <c r="D77" s="345"/>
      <c r="E77" s="346"/>
      <c r="F77" s="72" t="s">
        <v>78</v>
      </c>
      <c r="G77" s="125">
        <v>211430.73</v>
      </c>
      <c r="H77" s="126">
        <v>211430.73</v>
      </c>
      <c r="I77" s="125"/>
      <c r="J77" s="125"/>
      <c r="K77" s="82">
        <f t="shared" si="6"/>
        <v>211430.73</v>
      </c>
      <c r="L77" s="81"/>
      <c r="M77" s="84">
        <f t="shared" si="7"/>
        <v>1</v>
      </c>
      <c r="N77" s="345"/>
      <c r="O77" s="346"/>
      <c r="P77" s="293"/>
      <c r="Q77" s="294"/>
      <c r="R77" s="280"/>
      <c r="S77" s="280"/>
      <c r="T77" s="332"/>
      <c r="U77" s="332"/>
      <c r="V77" s="281"/>
      <c r="W77" s="282"/>
    </row>
    <row r="78" spans="1:23" ht="45.75" customHeight="1">
      <c r="A78" s="62" t="s">
        <v>57</v>
      </c>
      <c r="B78" s="62">
        <v>0</v>
      </c>
      <c r="C78" s="63" t="s">
        <v>228</v>
      </c>
      <c r="D78" s="345"/>
      <c r="E78" s="346"/>
      <c r="F78" s="72" t="s">
        <v>78</v>
      </c>
      <c r="G78" s="125">
        <v>53267.040000000001</v>
      </c>
      <c r="H78" s="126">
        <v>45636.42</v>
      </c>
      <c r="I78" s="125"/>
      <c r="J78" s="125"/>
      <c r="K78" s="82">
        <f t="shared" si="6"/>
        <v>45636.42</v>
      </c>
      <c r="L78" s="130"/>
      <c r="M78" s="84">
        <f t="shared" si="7"/>
        <v>0.85674781253097598</v>
      </c>
      <c r="N78" s="296"/>
      <c r="O78" s="298"/>
      <c r="P78" s="293"/>
      <c r="Q78" s="294"/>
      <c r="R78" s="280"/>
      <c r="S78" s="280"/>
      <c r="T78" s="302"/>
      <c r="U78" s="332"/>
      <c r="V78" s="281"/>
      <c r="W78" s="282"/>
    </row>
    <row r="79" spans="1:23" ht="170.25" customHeight="1">
      <c r="A79" s="148" t="s">
        <v>57</v>
      </c>
      <c r="B79" s="148">
        <v>0</v>
      </c>
      <c r="C79" s="141" t="s">
        <v>229</v>
      </c>
      <c r="D79" s="345"/>
      <c r="E79" s="346"/>
      <c r="F79" s="131" t="s">
        <v>73</v>
      </c>
      <c r="G79" s="143">
        <v>4212</v>
      </c>
      <c r="H79" s="144">
        <v>1863.93</v>
      </c>
      <c r="I79" s="143"/>
      <c r="J79" s="143"/>
      <c r="K79" s="159">
        <f t="shared" si="6"/>
        <v>1863.93</v>
      </c>
      <c r="L79" s="164"/>
      <c r="M79" s="136">
        <f t="shared" si="7"/>
        <v>0.44252849002849004</v>
      </c>
      <c r="N79" s="71" t="s">
        <v>230</v>
      </c>
      <c r="O79" s="72" t="s">
        <v>231</v>
      </c>
      <c r="P79" s="72">
        <v>7696.8</v>
      </c>
      <c r="Q79" s="88">
        <v>3671.6</v>
      </c>
      <c r="R79" s="78" t="s">
        <v>41</v>
      </c>
      <c r="S79" s="78" t="s">
        <v>41</v>
      </c>
      <c r="T79" s="132">
        <f t="shared" si="4"/>
        <v>0.4770294148217441</v>
      </c>
      <c r="U79" s="78" t="s">
        <v>41</v>
      </c>
      <c r="V79" s="54" t="str">
        <f t="shared" si="13"/>
        <v>Не выполнено.</v>
      </c>
      <c r="W79" s="133" t="s">
        <v>232</v>
      </c>
    </row>
    <row r="80" spans="1:23" ht="20.25" customHeight="1">
      <c r="A80" s="58"/>
      <c r="B80" s="347"/>
      <c r="C80" s="347"/>
      <c r="D80" s="347"/>
      <c r="E80" s="347"/>
      <c r="F80" s="156"/>
      <c r="G80" s="165"/>
      <c r="H80" s="166"/>
      <c r="I80" s="165"/>
      <c r="J80" s="165"/>
      <c r="K80" s="167"/>
      <c r="L80" s="168"/>
      <c r="M80" s="169"/>
      <c r="N80" s="170"/>
      <c r="O80" s="171"/>
      <c r="P80" s="171"/>
      <c r="Q80" s="171"/>
      <c r="R80" s="171"/>
      <c r="S80" s="171"/>
      <c r="T80" s="172"/>
      <c r="U80" s="171"/>
      <c r="V80" s="348"/>
      <c r="W80" s="348"/>
    </row>
    <row r="81" spans="1:23" ht="24.75" customHeight="1">
      <c r="A81" s="349" t="s">
        <v>233</v>
      </c>
      <c r="B81" s="350"/>
      <c r="C81" s="350"/>
      <c r="D81" s="350"/>
      <c r="E81" s="350"/>
      <c r="F81" s="351"/>
      <c r="G81" s="173">
        <f t="shared" ref="G81:L81" si="14">G82+G88</f>
        <v>1180635.97</v>
      </c>
      <c r="H81" s="173">
        <f t="shared" si="14"/>
        <v>1124506.22</v>
      </c>
      <c r="I81" s="173">
        <f t="shared" si="14"/>
        <v>1075.03</v>
      </c>
      <c r="J81" s="173">
        <f t="shared" si="14"/>
        <v>463.74</v>
      </c>
      <c r="K81" s="173">
        <f t="shared" si="14"/>
        <v>1123894.93</v>
      </c>
      <c r="L81" s="173">
        <f t="shared" si="14"/>
        <v>325.56999999999994</v>
      </c>
      <c r="M81" s="174">
        <f t="shared" si="7"/>
        <v>0.9522028527411095</v>
      </c>
      <c r="N81" s="352" t="s">
        <v>234</v>
      </c>
      <c r="O81" s="353"/>
      <c r="P81" s="353"/>
      <c r="Q81" s="354"/>
      <c r="R81" s="355">
        <f>SUM(R6:R8,R9,S10:S13,S14,R21:R22,S23,R24:R25,R58,R62)</f>
        <v>13.110974566056875</v>
      </c>
      <c r="S81" s="356"/>
      <c r="T81" s="355" t="s">
        <v>41</v>
      </c>
      <c r="U81" s="356"/>
      <c r="V81" s="357" t="s">
        <v>41</v>
      </c>
      <c r="W81" s="357"/>
    </row>
    <row r="82" spans="1:23" ht="42" customHeight="1">
      <c r="A82" s="358" t="s">
        <v>235</v>
      </c>
      <c r="B82" s="359"/>
      <c r="C82" s="359"/>
      <c r="D82" s="359"/>
      <c r="E82" s="359"/>
      <c r="F82" s="360"/>
      <c r="G82" s="175">
        <f t="shared" ref="G82:L82" si="15">SUM(G84:G87)</f>
        <v>680635.97</v>
      </c>
      <c r="H82" s="176">
        <f t="shared" si="15"/>
        <v>630090.22</v>
      </c>
      <c r="I82" s="175">
        <f t="shared" si="15"/>
        <v>1075.03</v>
      </c>
      <c r="J82" s="175">
        <f t="shared" si="15"/>
        <v>463.74</v>
      </c>
      <c r="K82" s="175">
        <f t="shared" si="15"/>
        <v>629478.92999999993</v>
      </c>
      <c r="L82" s="177">
        <f t="shared" si="15"/>
        <v>325.56999999999994</v>
      </c>
      <c r="M82" s="178" t="s">
        <v>41</v>
      </c>
      <c r="N82" s="352" t="s">
        <v>236</v>
      </c>
      <c r="O82" s="353"/>
      <c r="P82" s="353"/>
      <c r="Q82" s="354"/>
      <c r="R82" s="361">
        <v>16</v>
      </c>
      <c r="S82" s="362"/>
      <c r="T82" s="355" t="s">
        <v>41</v>
      </c>
      <c r="U82" s="356"/>
      <c r="V82" s="357" t="s">
        <v>41</v>
      </c>
      <c r="W82" s="357"/>
    </row>
    <row r="83" spans="1:23" ht="23.25" customHeight="1">
      <c r="A83" s="358" t="s">
        <v>237</v>
      </c>
      <c r="B83" s="359"/>
      <c r="C83" s="359"/>
      <c r="D83" s="359"/>
      <c r="E83" s="359"/>
      <c r="F83" s="360"/>
      <c r="G83" s="179"/>
      <c r="H83" s="180"/>
      <c r="I83" s="179"/>
      <c r="J83" s="179"/>
      <c r="K83" s="179"/>
      <c r="L83" s="181"/>
      <c r="M83" s="178" t="s">
        <v>41</v>
      </c>
      <c r="N83" s="363" t="s">
        <v>238</v>
      </c>
      <c r="O83" s="364"/>
      <c r="P83" s="364"/>
      <c r="Q83" s="365"/>
      <c r="R83" s="372">
        <f>R81/R82</f>
        <v>0.81943591037855468</v>
      </c>
      <c r="S83" s="373"/>
      <c r="T83" s="378" t="s">
        <v>41</v>
      </c>
      <c r="U83" s="379"/>
      <c r="V83" s="384" t="s">
        <v>41</v>
      </c>
      <c r="W83" s="384"/>
    </row>
    <row r="84" spans="1:23" ht="29.25" customHeight="1">
      <c r="A84" s="358" t="s">
        <v>239</v>
      </c>
      <c r="B84" s="359"/>
      <c r="C84" s="359"/>
      <c r="D84" s="359"/>
      <c r="E84" s="359"/>
      <c r="F84" s="360"/>
      <c r="G84" s="175">
        <f t="shared" ref="G84:L84" si="16">SUM(G18:G19,G27,G29:G40,A1,G43:G44,G47,G49,G51:G55,G57,G60:G61,G64:G65,G67:G74,A1,G76,G79)</f>
        <v>281970.92</v>
      </c>
      <c r="H84" s="175">
        <f t="shared" si="16"/>
        <v>260676.04</v>
      </c>
      <c r="I84" s="175">
        <f t="shared" si="16"/>
        <v>1075.03</v>
      </c>
      <c r="J84" s="175">
        <f t="shared" si="16"/>
        <v>463.74</v>
      </c>
      <c r="K84" s="175">
        <f t="shared" si="16"/>
        <v>260064.75</v>
      </c>
      <c r="L84" s="175">
        <f t="shared" si="16"/>
        <v>325.56999999999994</v>
      </c>
      <c r="M84" s="178" t="s">
        <v>41</v>
      </c>
      <c r="N84" s="366"/>
      <c r="O84" s="367"/>
      <c r="P84" s="367"/>
      <c r="Q84" s="368"/>
      <c r="R84" s="374"/>
      <c r="S84" s="375"/>
      <c r="T84" s="380"/>
      <c r="U84" s="381"/>
      <c r="V84" s="384"/>
      <c r="W84" s="384"/>
    </row>
    <row r="85" spans="1:23" ht="27.75" customHeight="1">
      <c r="A85" s="358" t="s">
        <v>240</v>
      </c>
      <c r="B85" s="359"/>
      <c r="C85" s="359"/>
      <c r="D85" s="359"/>
      <c r="E85" s="359"/>
      <c r="F85" s="360"/>
      <c r="G85" s="182">
        <v>0</v>
      </c>
      <c r="H85" s="183">
        <v>0</v>
      </c>
      <c r="I85" s="182">
        <v>0</v>
      </c>
      <c r="J85" s="182">
        <v>0</v>
      </c>
      <c r="K85" s="182">
        <v>0</v>
      </c>
      <c r="L85" s="184">
        <v>0</v>
      </c>
      <c r="M85" s="178" t="s">
        <v>41</v>
      </c>
      <c r="N85" s="369"/>
      <c r="O85" s="370"/>
      <c r="P85" s="370"/>
      <c r="Q85" s="371"/>
      <c r="R85" s="376"/>
      <c r="S85" s="377"/>
      <c r="T85" s="382"/>
      <c r="U85" s="383"/>
      <c r="V85" s="384"/>
      <c r="W85" s="384"/>
    </row>
    <row r="86" spans="1:23" ht="27" customHeight="1">
      <c r="A86" s="358" t="s">
        <v>241</v>
      </c>
      <c r="B86" s="359"/>
      <c r="C86" s="359"/>
      <c r="D86" s="359"/>
      <c r="E86" s="359"/>
      <c r="F86" s="360"/>
      <c r="G86" s="175">
        <f t="shared" ref="G86:L86" si="17">SUM(G20,G41:G42,G48,G50,G56,G77:G78)</f>
        <v>326689.49</v>
      </c>
      <c r="H86" s="176">
        <f t="shared" si="17"/>
        <v>309884.65999999997</v>
      </c>
      <c r="I86" s="175">
        <f t="shared" si="17"/>
        <v>0</v>
      </c>
      <c r="J86" s="175">
        <f t="shared" si="17"/>
        <v>0</v>
      </c>
      <c r="K86" s="175">
        <f t="shared" si="17"/>
        <v>309884.65999999997</v>
      </c>
      <c r="L86" s="177">
        <f t="shared" si="17"/>
        <v>0</v>
      </c>
      <c r="M86" s="178" t="s">
        <v>41</v>
      </c>
      <c r="N86" s="385" t="s">
        <v>242</v>
      </c>
      <c r="O86" s="386"/>
      <c r="P86" s="386"/>
      <c r="Q86" s="387"/>
      <c r="R86" s="388" t="s">
        <v>41</v>
      </c>
      <c r="S86" s="389"/>
      <c r="T86" s="388">
        <f>SUM(T16:T20,T30:T37,T39:T40,T45,T47,T52,T60:T61,T73,T76:T79)</f>
        <v>19.078158299981578</v>
      </c>
      <c r="U86" s="389"/>
      <c r="V86" s="390" t="s">
        <v>41</v>
      </c>
      <c r="W86" s="390"/>
    </row>
    <row r="87" spans="1:23" ht="41.25" customHeight="1">
      <c r="A87" s="358" t="s">
        <v>243</v>
      </c>
      <c r="B87" s="359"/>
      <c r="C87" s="359"/>
      <c r="D87" s="359"/>
      <c r="E87" s="359"/>
      <c r="F87" s="360"/>
      <c r="G87" s="175">
        <f t="shared" ref="G87:L87" si="18">SUM(G45,G66)</f>
        <v>71975.56</v>
      </c>
      <c r="H87" s="176">
        <f t="shared" si="18"/>
        <v>59529.520000000004</v>
      </c>
      <c r="I87" s="175">
        <f t="shared" si="18"/>
        <v>0</v>
      </c>
      <c r="J87" s="175">
        <f t="shared" si="18"/>
        <v>0</v>
      </c>
      <c r="K87" s="175">
        <f t="shared" si="18"/>
        <v>59529.520000000004</v>
      </c>
      <c r="L87" s="177">
        <f t="shared" si="18"/>
        <v>0</v>
      </c>
      <c r="M87" s="178" t="s">
        <v>41</v>
      </c>
      <c r="N87" s="385" t="s">
        <v>244</v>
      </c>
      <c r="O87" s="386"/>
      <c r="P87" s="386"/>
      <c r="Q87" s="387"/>
      <c r="R87" s="388" t="s">
        <v>41</v>
      </c>
      <c r="S87" s="389"/>
      <c r="T87" s="391">
        <v>21</v>
      </c>
      <c r="U87" s="392"/>
      <c r="V87" s="390" t="s">
        <v>41</v>
      </c>
      <c r="W87" s="390"/>
    </row>
    <row r="88" spans="1:23" ht="37.5" customHeight="1">
      <c r="A88" s="358" t="s">
        <v>245</v>
      </c>
      <c r="B88" s="359"/>
      <c r="C88" s="359"/>
      <c r="D88" s="359"/>
      <c r="E88" s="359"/>
      <c r="F88" s="360"/>
      <c r="G88" s="182">
        <f t="shared" ref="G88:L88" si="19">G16</f>
        <v>500000</v>
      </c>
      <c r="H88" s="183">
        <f t="shared" si="19"/>
        <v>494416</v>
      </c>
      <c r="I88" s="182">
        <f t="shared" si="19"/>
        <v>0</v>
      </c>
      <c r="J88" s="182">
        <f t="shared" si="19"/>
        <v>0</v>
      </c>
      <c r="K88" s="182">
        <f t="shared" si="19"/>
        <v>494416</v>
      </c>
      <c r="L88" s="182">
        <f t="shared" si="19"/>
        <v>0</v>
      </c>
      <c r="M88" s="178" t="s">
        <v>41</v>
      </c>
      <c r="N88" s="393" t="s">
        <v>246</v>
      </c>
      <c r="O88" s="394"/>
      <c r="P88" s="394"/>
      <c r="Q88" s="395"/>
      <c r="R88" s="388" t="s">
        <v>41</v>
      </c>
      <c r="S88" s="389"/>
      <c r="T88" s="396">
        <f>T86/T87</f>
        <v>0.90848372857055126</v>
      </c>
      <c r="U88" s="397"/>
      <c r="V88" s="398" t="s">
        <v>41</v>
      </c>
      <c r="W88" s="398"/>
    </row>
    <row r="89" spans="1:23" ht="36" customHeight="1">
      <c r="A89" s="399"/>
      <c r="B89" s="400"/>
      <c r="C89" s="400"/>
      <c r="D89" s="400"/>
      <c r="E89" s="400"/>
      <c r="F89" s="401"/>
      <c r="G89" s="182"/>
      <c r="H89" s="183"/>
      <c r="I89" s="182"/>
      <c r="J89" s="182"/>
      <c r="K89" s="182"/>
      <c r="L89" s="184"/>
      <c r="M89" s="182"/>
      <c r="N89" s="402" t="s">
        <v>247</v>
      </c>
      <c r="O89" s="403"/>
      <c r="P89" s="403"/>
      <c r="Q89" s="404"/>
      <c r="R89" s="405">
        <f>0.5*R83+0.3*T88+0.2*M81</f>
        <v>0.87270364430866465</v>
      </c>
      <c r="S89" s="406"/>
      <c r="T89" s="406"/>
      <c r="U89" s="407"/>
      <c r="V89" s="408" t="s">
        <v>41</v>
      </c>
      <c r="W89" s="408"/>
    </row>
    <row r="90" spans="1:23" ht="24" customHeight="1">
      <c r="A90" s="358"/>
      <c r="B90" s="359"/>
      <c r="C90" s="359"/>
      <c r="D90" s="359"/>
      <c r="E90" s="359"/>
      <c r="F90" s="360"/>
      <c r="G90" s="185"/>
      <c r="H90" s="186"/>
      <c r="I90" s="185"/>
      <c r="J90" s="185"/>
      <c r="K90" s="182"/>
      <c r="L90" s="184"/>
      <c r="M90" s="182"/>
      <c r="N90" s="402" t="s">
        <v>248</v>
      </c>
      <c r="O90" s="403"/>
      <c r="P90" s="403"/>
      <c r="Q90" s="404"/>
      <c r="R90" s="409" t="str">
        <f>IF(R89&gt;=0.95,"Высокая эффективность",IF(AND(R89&lt;0.95,R89&gt;=0.8),"Средняя эффективность",IF(AND(R89&lt;0.8,R89&gt;=0.7),"Эффективность удовлетворительная",IF(R89&lt;0.7,"Эффективность неудовлетворительная",""))))</f>
        <v>Средняя эффективность</v>
      </c>
      <c r="S90" s="409"/>
      <c r="T90" s="409"/>
      <c r="U90" s="409"/>
      <c r="V90" s="408" t="s">
        <v>41</v>
      </c>
      <c r="W90" s="408"/>
    </row>
    <row r="91" spans="1:23">
      <c r="A91" s="187"/>
      <c r="B91" s="188"/>
      <c r="C91" s="188"/>
      <c r="D91" s="189"/>
      <c r="E91" s="190"/>
      <c r="F91" s="190"/>
      <c r="G91" s="191"/>
      <c r="H91" s="191"/>
      <c r="I91" s="191"/>
      <c r="J91" s="191"/>
      <c r="K91" s="191"/>
      <c r="L91" s="191"/>
      <c r="M91" s="191"/>
      <c r="N91" s="192"/>
      <c r="O91" s="193"/>
      <c r="P91" s="193"/>
      <c r="Q91" s="193"/>
      <c r="R91" s="193"/>
      <c r="S91" s="193"/>
      <c r="T91" s="194"/>
      <c r="U91" s="193"/>
      <c r="V91" s="193"/>
    </row>
    <row r="92" spans="1:23">
      <c r="A92" s="187"/>
      <c r="B92" s="188"/>
      <c r="C92" s="188"/>
      <c r="D92" s="189"/>
      <c r="E92" s="190"/>
      <c r="F92" s="190"/>
      <c r="G92" s="191"/>
      <c r="H92" s="191"/>
      <c r="I92" s="191"/>
      <c r="J92" s="191"/>
      <c r="K92" s="191"/>
      <c r="L92" s="191"/>
      <c r="M92" s="191"/>
      <c r="N92" s="192"/>
      <c r="O92" s="193"/>
      <c r="P92" s="193"/>
      <c r="Q92" s="193"/>
      <c r="R92" s="193"/>
      <c r="S92" s="193"/>
      <c r="T92" s="194"/>
      <c r="U92" s="193"/>
      <c r="V92" s="193"/>
    </row>
    <row r="93" spans="1:23">
      <c r="A93" s="187"/>
      <c r="B93" s="188"/>
      <c r="C93" s="188"/>
      <c r="D93" s="189"/>
      <c r="E93" s="190"/>
      <c r="F93" s="190"/>
      <c r="G93" s="191"/>
      <c r="H93" s="191"/>
      <c r="I93" s="191"/>
      <c r="J93" s="191"/>
      <c r="K93" s="191"/>
      <c r="L93" s="191"/>
      <c r="M93" s="191"/>
      <c r="N93" s="192"/>
      <c r="O93" s="193"/>
      <c r="P93" s="193"/>
      <c r="Q93" s="193"/>
      <c r="R93" s="193"/>
      <c r="S93" s="193"/>
      <c r="T93" s="194"/>
      <c r="U93" s="193"/>
    </row>
    <row r="94" spans="1:23">
      <c r="G94" s="21"/>
      <c r="H94" s="21"/>
      <c r="I94" s="21"/>
      <c r="J94" s="21"/>
      <c r="K94" s="17"/>
      <c r="R94" s="21"/>
      <c r="S94" s="21"/>
    </row>
    <row r="95" spans="1:23">
      <c r="G95" s="21"/>
      <c r="H95" s="21"/>
      <c r="I95" s="21"/>
      <c r="J95" s="21"/>
      <c r="K95" s="17"/>
      <c r="R95" s="410"/>
      <c r="S95" s="410"/>
    </row>
    <row r="96" spans="1:23">
      <c r="G96" s="21"/>
      <c r="H96" s="21"/>
      <c r="I96" s="21"/>
      <c r="J96" s="21"/>
      <c r="K96" s="17"/>
    </row>
    <row r="97" spans="7:16">
      <c r="G97" s="21"/>
      <c r="H97" s="21"/>
      <c r="I97" s="21"/>
      <c r="J97" s="21"/>
      <c r="K97" s="17"/>
    </row>
    <row r="98" spans="7:16">
      <c r="G98" s="21"/>
      <c r="H98" s="21"/>
      <c r="I98" s="21"/>
      <c r="J98" s="21"/>
      <c r="K98" s="17"/>
    </row>
    <row r="99" spans="7:16">
      <c r="G99" s="21"/>
      <c r="H99" s="21"/>
      <c r="I99" s="21"/>
      <c r="J99" s="21"/>
      <c r="K99" s="17"/>
      <c r="P99" s="21"/>
    </row>
    <row r="100" spans="7:16">
      <c r="G100" s="21"/>
      <c r="H100" s="21"/>
      <c r="I100" s="21"/>
      <c r="J100" s="21"/>
      <c r="K100" s="17"/>
      <c r="P100" s="21"/>
    </row>
    <row r="101" spans="7:16">
      <c r="G101" s="21"/>
      <c r="H101" s="21"/>
      <c r="I101" s="21"/>
      <c r="J101" s="21"/>
      <c r="K101" s="17"/>
    </row>
    <row r="102" spans="7:16">
      <c r="G102" s="21"/>
      <c r="H102" s="21"/>
      <c r="I102" s="21"/>
      <c r="J102" s="21"/>
      <c r="K102" s="17"/>
      <c r="P102" s="21"/>
    </row>
    <row r="103" spans="7:16">
      <c r="G103" s="21"/>
      <c r="H103" s="21"/>
      <c r="I103" s="21"/>
      <c r="J103" s="21"/>
      <c r="K103" s="17"/>
    </row>
    <row r="104" spans="7:16">
      <c r="G104" s="21"/>
      <c r="H104" s="21"/>
      <c r="I104" s="21"/>
      <c r="J104" s="21"/>
      <c r="K104" s="17"/>
      <c r="P104" s="21"/>
    </row>
    <row r="105" spans="7:16">
      <c r="G105" s="21"/>
      <c r="H105" s="21"/>
      <c r="I105" s="21"/>
      <c r="J105" s="21"/>
      <c r="K105" s="17"/>
    </row>
    <row r="106" spans="7:16">
      <c r="G106" s="21"/>
      <c r="H106" s="21"/>
      <c r="I106" s="21"/>
      <c r="J106" s="21"/>
      <c r="K106" s="17"/>
    </row>
    <row r="107" spans="7:16">
      <c r="G107" s="21"/>
      <c r="H107" s="21"/>
      <c r="I107" s="21"/>
      <c r="J107" s="21"/>
      <c r="K107" s="17"/>
    </row>
    <row r="108" spans="7:16">
      <c r="G108" s="21"/>
      <c r="H108" s="21"/>
      <c r="I108" s="21"/>
      <c r="J108" s="21"/>
      <c r="K108" s="17"/>
    </row>
    <row r="109" spans="7:16">
      <c r="G109" s="21"/>
      <c r="H109" s="21"/>
      <c r="I109" s="21"/>
      <c r="J109" s="21"/>
      <c r="K109" s="17"/>
    </row>
    <row r="110" spans="7:16">
      <c r="G110" s="21"/>
      <c r="H110" s="21"/>
      <c r="I110" s="21"/>
      <c r="J110" s="21"/>
      <c r="K110" s="17"/>
    </row>
    <row r="111" spans="7:16">
      <c r="G111" s="21"/>
      <c r="H111" s="21"/>
      <c r="I111" s="21"/>
      <c r="J111" s="21"/>
      <c r="K111" s="17"/>
    </row>
    <row r="112" spans="7:16">
      <c r="G112" s="21"/>
      <c r="H112" s="21"/>
      <c r="I112" s="21"/>
      <c r="J112" s="21"/>
      <c r="K112" s="17"/>
    </row>
    <row r="113" spans="7:11">
      <c r="G113" s="21"/>
      <c r="H113" s="21"/>
      <c r="I113" s="21"/>
      <c r="J113" s="21"/>
      <c r="K113" s="17"/>
    </row>
    <row r="114" spans="7:11">
      <c r="G114" s="21"/>
      <c r="H114" s="21"/>
      <c r="I114" s="21"/>
      <c r="J114" s="21"/>
      <c r="K114" s="17"/>
    </row>
    <row r="115" spans="7:11">
      <c r="G115" s="21"/>
      <c r="H115" s="21"/>
      <c r="I115" s="21"/>
      <c r="J115" s="21"/>
      <c r="K115" s="17"/>
    </row>
    <row r="116" spans="7:11">
      <c r="G116" s="21"/>
      <c r="H116" s="21"/>
      <c r="I116" s="21"/>
      <c r="J116" s="21"/>
      <c r="K116" s="17"/>
    </row>
    <row r="117" spans="7:11">
      <c r="G117" s="21"/>
      <c r="H117" s="21"/>
      <c r="I117" s="21"/>
      <c r="J117" s="21"/>
      <c r="K117" s="17"/>
    </row>
    <row r="118" spans="7:11">
      <c r="G118" s="21"/>
      <c r="H118" s="21"/>
      <c r="I118" s="21"/>
      <c r="J118" s="21"/>
      <c r="K118" s="17"/>
    </row>
    <row r="119" spans="7:11">
      <c r="G119" s="21"/>
      <c r="H119" s="21"/>
      <c r="I119" s="21"/>
      <c r="J119" s="21"/>
      <c r="K119" s="17"/>
    </row>
    <row r="120" spans="7:11">
      <c r="G120" s="21"/>
      <c r="H120" s="21"/>
      <c r="I120" s="21"/>
      <c r="J120" s="21"/>
      <c r="K120" s="17"/>
    </row>
    <row r="121" spans="7:11">
      <c r="G121" s="21"/>
      <c r="H121" s="21"/>
      <c r="I121" s="21"/>
      <c r="J121" s="21"/>
      <c r="K121" s="17"/>
    </row>
    <row r="122" spans="7:11">
      <c r="G122" s="21"/>
      <c r="H122" s="21"/>
      <c r="I122" s="21"/>
      <c r="J122" s="21"/>
      <c r="K122" s="17"/>
    </row>
    <row r="123" spans="7:11">
      <c r="G123" s="21"/>
      <c r="H123" s="21"/>
      <c r="I123" s="21"/>
      <c r="J123" s="21"/>
      <c r="K123" s="17"/>
    </row>
    <row r="124" spans="7:11">
      <c r="G124" s="21"/>
      <c r="H124" s="21"/>
      <c r="I124" s="21"/>
      <c r="J124" s="21"/>
      <c r="K124" s="17"/>
    </row>
    <row r="125" spans="7:11">
      <c r="G125" s="21"/>
      <c r="H125" s="21"/>
      <c r="I125" s="21"/>
      <c r="J125" s="21"/>
      <c r="K125" s="17"/>
    </row>
    <row r="126" spans="7:11">
      <c r="G126" s="21"/>
      <c r="H126" s="21"/>
      <c r="I126" s="21"/>
      <c r="J126" s="21"/>
      <c r="K126" s="17"/>
    </row>
    <row r="127" spans="7:11">
      <c r="G127" s="21"/>
      <c r="H127" s="21"/>
      <c r="I127" s="21"/>
      <c r="J127" s="21"/>
      <c r="K127" s="17"/>
    </row>
    <row r="128" spans="7:11">
      <c r="G128" s="21"/>
      <c r="H128" s="21"/>
      <c r="I128" s="21"/>
      <c r="J128" s="21"/>
      <c r="K128" s="17"/>
    </row>
    <row r="129" spans="7:11">
      <c r="G129" s="21"/>
      <c r="H129" s="21"/>
      <c r="I129" s="21"/>
      <c r="J129" s="21"/>
      <c r="K129" s="17"/>
    </row>
    <row r="130" spans="7:11">
      <c r="G130" s="21"/>
      <c r="H130" s="21"/>
      <c r="I130" s="21"/>
      <c r="J130" s="21"/>
      <c r="K130" s="17"/>
    </row>
    <row r="131" spans="7:11">
      <c r="G131" s="21"/>
      <c r="H131" s="21"/>
      <c r="I131" s="21"/>
      <c r="J131" s="21"/>
      <c r="K131" s="17"/>
    </row>
    <row r="132" spans="7:11">
      <c r="G132" s="21"/>
      <c r="H132" s="21"/>
      <c r="I132" s="21"/>
      <c r="J132" s="21"/>
      <c r="K132" s="17"/>
    </row>
    <row r="133" spans="7:11">
      <c r="G133" s="21"/>
      <c r="H133" s="21"/>
      <c r="I133" s="21"/>
      <c r="J133" s="21"/>
      <c r="K133" s="17"/>
    </row>
    <row r="134" spans="7:11">
      <c r="G134" s="21"/>
      <c r="H134" s="21"/>
      <c r="I134" s="21"/>
      <c r="J134" s="21"/>
      <c r="K134" s="17"/>
    </row>
    <row r="135" spans="7:11">
      <c r="G135" s="21"/>
      <c r="H135" s="21"/>
      <c r="I135" s="21"/>
      <c r="J135" s="21"/>
      <c r="K135" s="17"/>
    </row>
    <row r="136" spans="7:11">
      <c r="G136" s="21"/>
      <c r="H136" s="21"/>
      <c r="I136" s="21"/>
      <c r="J136" s="21"/>
      <c r="K136" s="17"/>
    </row>
    <row r="137" spans="7:11">
      <c r="G137" s="21"/>
      <c r="H137" s="21"/>
      <c r="I137" s="21"/>
      <c r="J137" s="21"/>
      <c r="K137" s="17"/>
    </row>
    <row r="138" spans="7:11">
      <c r="G138" s="21"/>
      <c r="H138" s="21"/>
      <c r="I138" s="21"/>
      <c r="J138" s="21"/>
      <c r="K138" s="17"/>
    </row>
    <row r="139" spans="7:11">
      <c r="G139" s="21"/>
      <c r="H139" s="21"/>
      <c r="I139" s="21"/>
      <c r="J139" s="21"/>
      <c r="K139" s="17"/>
    </row>
    <row r="140" spans="7:11">
      <c r="G140" s="21"/>
      <c r="H140" s="21"/>
      <c r="I140" s="21"/>
      <c r="J140" s="21"/>
      <c r="K140" s="17"/>
    </row>
    <row r="141" spans="7:11">
      <c r="G141" s="21"/>
      <c r="H141" s="21"/>
      <c r="I141" s="21"/>
      <c r="J141" s="21"/>
      <c r="K141" s="17"/>
    </row>
    <row r="142" spans="7:11">
      <c r="G142" s="21"/>
      <c r="H142" s="21"/>
      <c r="I142" s="21"/>
      <c r="J142" s="21"/>
      <c r="K142" s="17"/>
    </row>
    <row r="143" spans="7:11">
      <c r="G143" s="21"/>
      <c r="H143" s="21"/>
      <c r="I143" s="21"/>
      <c r="J143" s="21"/>
      <c r="K143" s="17"/>
    </row>
    <row r="144" spans="7:11">
      <c r="G144" s="21"/>
      <c r="H144" s="21"/>
      <c r="I144" s="21"/>
      <c r="J144" s="21"/>
      <c r="K144" s="17"/>
    </row>
    <row r="145" spans="7:11">
      <c r="G145" s="21"/>
      <c r="H145" s="21"/>
      <c r="I145" s="21"/>
      <c r="J145" s="21"/>
      <c r="K145" s="17"/>
    </row>
    <row r="146" spans="7:11">
      <c r="G146" s="21"/>
      <c r="H146" s="21"/>
      <c r="I146" s="21"/>
      <c r="J146" s="21"/>
      <c r="K146" s="17"/>
    </row>
    <row r="147" spans="7:11">
      <c r="G147" s="21"/>
      <c r="H147" s="21"/>
      <c r="I147" s="21"/>
      <c r="J147" s="21"/>
      <c r="K147" s="17"/>
    </row>
    <row r="148" spans="7:11">
      <c r="G148" s="21"/>
      <c r="H148" s="21"/>
      <c r="I148" s="21"/>
      <c r="J148" s="21"/>
      <c r="K148" s="17"/>
    </row>
    <row r="149" spans="7:11">
      <c r="G149" s="21"/>
      <c r="H149" s="21"/>
      <c r="I149" s="21"/>
      <c r="J149" s="21"/>
      <c r="K149" s="17"/>
    </row>
    <row r="150" spans="7:11">
      <c r="G150" s="21"/>
      <c r="H150" s="21"/>
      <c r="I150" s="21"/>
      <c r="J150" s="21"/>
      <c r="K150" s="17"/>
    </row>
    <row r="151" spans="7:11">
      <c r="G151" s="21"/>
      <c r="H151" s="21"/>
      <c r="I151" s="21"/>
      <c r="J151" s="21"/>
      <c r="K151" s="17"/>
    </row>
    <row r="152" spans="7:11">
      <c r="G152" s="21"/>
      <c r="H152" s="21"/>
      <c r="I152" s="21"/>
      <c r="J152" s="21"/>
      <c r="K152" s="17"/>
    </row>
    <row r="153" spans="7:11">
      <c r="G153" s="21"/>
      <c r="H153" s="21"/>
      <c r="I153" s="21"/>
      <c r="J153" s="21"/>
      <c r="K153" s="17"/>
    </row>
    <row r="154" spans="7:11">
      <c r="G154" s="21"/>
      <c r="H154" s="21"/>
      <c r="I154" s="21"/>
      <c r="J154" s="21"/>
      <c r="K154" s="17"/>
    </row>
    <row r="155" spans="7:11">
      <c r="G155" s="21"/>
      <c r="H155" s="21"/>
      <c r="I155" s="21"/>
      <c r="J155" s="21"/>
      <c r="K155" s="17"/>
    </row>
    <row r="156" spans="7:11">
      <c r="G156" s="21"/>
      <c r="H156" s="21"/>
      <c r="I156" s="21"/>
      <c r="J156" s="21"/>
      <c r="K156" s="17"/>
    </row>
    <row r="157" spans="7:11">
      <c r="G157" s="21"/>
      <c r="H157" s="21"/>
      <c r="I157" s="21"/>
      <c r="J157" s="21"/>
      <c r="K157" s="17"/>
    </row>
    <row r="158" spans="7:11">
      <c r="G158" s="21"/>
      <c r="H158" s="21"/>
      <c r="I158" s="21"/>
      <c r="J158" s="21"/>
      <c r="K158" s="17"/>
    </row>
    <row r="159" spans="7:11">
      <c r="G159" s="21"/>
      <c r="H159" s="21"/>
      <c r="I159" s="21"/>
      <c r="J159" s="21"/>
      <c r="K159" s="17"/>
    </row>
    <row r="160" spans="7:11">
      <c r="G160" s="21"/>
      <c r="H160" s="21"/>
      <c r="I160" s="21"/>
      <c r="J160" s="21"/>
      <c r="K160" s="17"/>
    </row>
    <row r="161" spans="7:11">
      <c r="G161" s="21"/>
      <c r="H161" s="21"/>
      <c r="I161" s="21"/>
      <c r="J161" s="21"/>
      <c r="K161" s="17"/>
    </row>
    <row r="162" spans="7:11">
      <c r="G162" s="21"/>
      <c r="H162" s="21"/>
      <c r="I162" s="21"/>
      <c r="J162" s="21"/>
      <c r="K162" s="17"/>
    </row>
    <row r="163" spans="7:11">
      <c r="G163" s="21"/>
      <c r="H163" s="21"/>
      <c r="I163" s="21"/>
      <c r="J163" s="21"/>
      <c r="K163" s="17"/>
    </row>
    <row r="164" spans="7:11">
      <c r="G164" s="21"/>
      <c r="H164" s="21"/>
      <c r="I164" s="21"/>
      <c r="J164" s="21"/>
      <c r="K164" s="17"/>
    </row>
    <row r="165" spans="7:11">
      <c r="G165" s="21"/>
      <c r="H165" s="21"/>
      <c r="I165" s="21"/>
      <c r="J165" s="21"/>
      <c r="K165" s="17"/>
    </row>
    <row r="166" spans="7:11">
      <c r="G166" s="21"/>
      <c r="H166" s="21"/>
      <c r="I166" s="21"/>
      <c r="J166" s="21"/>
      <c r="K166" s="17"/>
    </row>
    <row r="167" spans="7:11">
      <c r="G167" s="21"/>
      <c r="H167" s="21"/>
      <c r="I167" s="21"/>
      <c r="J167" s="21"/>
      <c r="K167" s="17"/>
    </row>
    <row r="168" spans="7:11">
      <c r="G168" s="21"/>
      <c r="H168" s="21"/>
      <c r="I168" s="21"/>
      <c r="J168" s="21"/>
      <c r="K168" s="17"/>
    </row>
    <row r="169" spans="7:11">
      <c r="G169" s="21"/>
      <c r="H169" s="21"/>
      <c r="I169" s="21"/>
      <c r="J169" s="21"/>
      <c r="K169" s="17"/>
    </row>
    <row r="170" spans="7:11">
      <c r="G170" s="21"/>
      <c r="H170" s="21"/>
      <c r="I170" s="21"/>
      <c r="J170" s="21"/>
      <c r="K170" s="17"/>
    </row>
    <row r="171" spans="7:11">
      <c r="G171" s="21"/>
      <c r="H171" s="21"/>
      <c r="I171" s="21"/>
      <c r="J171" s="21"/>
      <c r="K171" s="17"/>
    </row>
    <row r="172" spans="7:11">
      <c r="G172" s="21"/>
      <c r="H172" s="21"/>
      <c r="I172" s="21"/>
      <c r="J172" s="21"/>
      <c r="K172" s="17"/>
    </row>
    <row r="173" spans="7:11">
      <c r="G173" s="21"/>
      <c r="H173" s="21"/>
      <c r="I173" s="21"/>
      <c r="J173" s="21"/>
      <c r="K173" s="17"/>
    </row>
    <row r="174" spans="7:11">
      <c r="G174" s="21"/>
      <c r="H174" s="21"/>
      <c r="I174" s="21"/>
      <c r="J174" s="21"/>
      <c r="K174" s="17"/>
    </row>
    <row r="175" spans="7:11">
      <c r="G175" s="21"/>
      <c r="H175" s="21"/>
      <c r="I175" s="21"/>
      <c r="J175" s="21"/>
      <c r="K175" s="17"/>
    </row>
    <row r="176" spans="7:11">
      <c r="G176" s="21"/>
      <c r="H176" s="21"/>
      <c r="I176" s="21"/>
      <c r="J176" s="21"/>
      <c r="K176" s="17"/>
    </row>
    <row r="177" spans="7:11">
      <c r="G177" s="21"/>
      <c r="H177" s="21"/>
      <c r="I177" s="21"/>
      <c r="J177" s="21"/>
      <c r="K177" s="17"/>
    </row>
    <row r="178" spans="7:11">
      <c r="G178" s="21"/>
      <c r="H178" s="21"/>
      <c r="I178" s="21"/>
      <c r="J178" s="21"/>
      <c r="K178" s="17"/>
    </row>
    <row r="179" spans="7:11">
      <c r="G179" s="21"/>
      <c r="H179" s="21"/>
      <c r="I179" s="21"/>
      <c r="J179" s="21"/>
      <c r="K179" s="17"/>
    </row>
    <row r="180" spans="7:11">
      <c r="G180" s="21"/>
      <c r="H180" s="21"/>
      <c r="I180" s="21"/>
      <c r="J180" s="21"/>
      <c r="K180" s="17"/>
    </row>
    <row r="181" spans="7:11">
      <c r="G181" s="21"/>
      <c r="H181" s="21"/>
      <c r="I181" s="21"/>
      <c r="J181" s="21"/>
      <c r="K181" s="17"/>
    </row>
    <row r="182" spans="7:11">
      <c r="G182" s="21"/>
      <c r="H182" s="21"/>
      <c r="I182" s="21"/>
      <c r="J182" s="21"/>
      <c r="K182" s="17"/>
    </row>
    <row r="183" spans="7:11">
      <c r="G183" s="21"/>
      <c r="H183" s="21"/>
      <c r="I183" s="21"/>
      <c r="J183" s="21"/>
      <c r="K183" s="17"/>
    </row>
    <row r="184" spans="7:11">
      <c r="G184" s="21"/>
      <c r="H184" s="21"/>
      <c r="I184" s="21"/>
      <c r="J184" s="21"/>
      <c r="K184" s="17"/>
    </row>
    <row r="185" spans="7:11">
      <c r="G185" s="21"/>
      <c r="H185" s="21"/>
      <c r="I185" s="21"/>
      <c r="J185" s="21"/>
      <c r="K185" s="17"/>
    </row>
    <row r="186" spans="7:11">
      <c r="G186" s="21"/>
      <c r="H186" s="21"/>
      <c r="I186" s="21"/>
      <c r="J186" s="21"/>
      <c r="K186" s="17"/>
    </row>
    <row r="187" spans="7:11">
      <c r="G187" s="21"/>
      <c r="H187" s="21"/>
      <c r="I187" s="21"/>
      <c r="J187" s="21"/>
      <c r="K187" s="17"/>
    </row>
    <row r="188" spans="7:11">
      <c r="G188" s="21"/>
      <c r="H188" s="21"/>
      <c r="I188" s="21"/>
      <c r="J188" s="21"/>
      <c r="K188" s="17"/>
    </row>
    <row r="189" spans="7:11">
      <c r="G189" s="21"/>
      <c r="H189" s="21"/>
      <c r="I189" s="21"/>
      <c r="J189" s="21"/>
      <c r="K189" s="17"/>
    </row>
    <row r="190" spans="7:11">
      <c r="G190" s="21"/>
      <c r="H190" s="21"/>
      <c r="I190" s="21"/>
      <c r="J190" s="21"/>
      <c r="K190" s="17"/>
    </row>
    <row r="191" spans="7:11">
      <c r="G191" s="21"/>
      <c r="H191" s="21"/>
      <c r="I191" s="21"/>
      <c r="J191" s="21"/>
      <c r="K191" s="17"/>
    </row>
    <row r="192" spans="7:11">
      <c r="G192" s="21"/>
      <c r="H192" s="21"/>
      <c r="I192" s="21"/>
      <c r="J192" s="21"/>
      <c r="K192" s="17"/>
    </row>
    <row r="193" spans="7:11">
      <c r="G193" s="21"/>
      <c r="H193" s="21"/>
      <c r="I193" s="21"/>
      <c r="J193" s="21"/>
      <c r="K193" s="17"/>
    </row>
    <row r="194" spans="7:11">
      <c r="G194" s="21"/>
      <c r="H194" s="21"/>
      <c r="I194" s="21"/>
      <c r="J194" s="21"/>
      <c r="K194" s="17"/>
    </row>
    <row r="195" spans="7:11">
      <c r="G195" s="21"/>
      <c r="H195" s="21"/>
      <c r="I195" s="21"/>
      <c r="J195" s="21"/>
      <c r="K195" s="17"/>
    </row>
    <row r="196" spans="7:11">
      <c r="G196" s="21"/>
      <c r="H196" s="21"/>
      <c r="I196" s="21"/>
      <c r="J196" s="21"/>
      <c r="K196" s="17"/>
    </row>
    <row r="197" spans="7:11">
      <c r="G197" s="21"/>
      <c r="H197" s="21"/>
      <c r="I197" s="21"/>
      <c r="J197" s="21"/>
      <c r="K197" s="17"/>
    </row>
    <row r="198" spans="7:11">
      <c r="G198" s="21"/>
      <c r="H198" s="21"/>
      <c r="I198" s="21"/>
      <c r="J198" s="21"/>
      <c r="K198" s="17"/>
    </row>
    <row r="199" spans="7:11">
      <c r="G199" s="21"/>
      <c r="H199" s="21"/>
      <c r="I199" s="21"/>
      <c r="J199" s="21"/>
      <c r="K199" s="17"/>
    </row>
    <row r="200" spans="7:11">
      <c r="G200" s="21"/>
      <c r="H200" s="21"/>
      <c r="I200" s="21"/>
      <c r="J200" s="21"/>
      <c r="K200" s="17"/>
    </row>
    <row r="201" spans="7:11">
      <c r="G201" s="21"/>
      <c r="H201" s="21"/>
      <c r="I201" s="21"/>
      <c r="J201" s="21"/>
      <c r="K201" s="17"/>
    </row>
    <row r="202" spans="7:11">
      <c r="G202" s="21"/>
      <c r="H202" s="21"/>
      <c r="I202" s="21"/>
      <c r="J202" s="21"/>
      <c r="K202" s="17"/>
    </row>
    <row r="203" spans="7:11">
      <c r="G203" s="21"/>
      <c r="H203" s="21"/>
      <c r="I203" s="21"/>
      <c r="J203" s="21"/>
      <c r="K203" s="17"/>
    </row>
    <row r="204" spans="7:11">
      <c r="G204" s="21"/>
      <c r="H204" s="21"/>
      <c r="I204" s="21"/>
      <c r="J204" s="21"/>
      <c r="K204" s="17"/>
    </row>
    <row r="205" spans="7:11">
      <c r="G205" s="21"/>
      <c r="H205" s="21"/>
      <c r="I205" s="21"/>
      <c r="J205" s="21"/>
      <c r="K205" s="17"/>
    </row>
    <row r="206" spans="7:11">
      <c r="G206" s="21"/>
      <c r="H206" s="21"/>
      <c r="I206" s="21"/>
      <c r="J206" s="21"/>
      <c r="K206" s="17"/>
    </row>
    <row r="207" spans="7:11">
      <c r="G207" s="21"/>
      <c r="H207" s="21"/>
      <c r="I207" s="21"/>
      <c r="J207" s="21"/>
      <c r="K207" s="17"/>
    </row>
    <row r="208" spans="7:11">
      <c r="G208" s="21"/>
      <c r="H208" s="21"/>
      <c r="I208" s="21"/>
      <c r="J208" s="21"/>
      <c r="K208" s="17"/>
    </row>
    <row r="209" spans="7:11">
      <c r="G209" s="21"/>
      <c r="H209" s="21"/>
      <c r="I209" s="21"/>
      <c r="J209" s="21"/>
      <c r="K209" s="17"/>
    </row>
    <row r="210" spans="7:11">
      <c r="G210" s="21"/>
      <c r="H210" s="21"/>
      <c r="I210" s="21"/>
      <c r="J210" s="21"/>
      <c r="K210" s="17"/>
    </row>
    <row r="211" spans="7:11">
      <c r="G211" s="21"/>
      <c r="H211" s="21"/>
      <c r="I211" s="21"/>
      <c r="J211" s="21"/>
      <c r="K211" s="17"/>
    </row>
    <row r="212" spans="7:11">
      <c r="G212" s="21"/>
      <c r="H212" s="21"/>
      <c r="I212" s="21"/>
      <c r="J212" s="21"/>
      <c r="K212" s="17"/>
    </row>
    <row r="213" spans="7:11">
      <c r="G213" s="21"/>
      <c r="H213" s="21"/>
      <c r="I213" s="21"/>
      <c r="J213" s="21"/>
      <c r="K213" s="17"/>
    </row>
    <row r="214" spans="7:11">
      <c r="G214" s="21"/>
      <c r="H214" s="21"/>
      <c r="I214" s="21"/>
      <c r="J214" s="21"/>
      <c r="K214" s="17"/>
    </row>
    <row r="215" spans="7:11">
      <c r="G215" s="21"/>
      <c r="H215" s="21"/>
      <c r="I215" s="21"/>
      <c r="J215" s="21"/>
      <c r="K215" s="17"/>
    </row>
    <row r="216" spans="7:11">
      <c r="G216" s="21"/>
      <c r="H216" s="21"/>
      <c r="I216" s="21"/>
      <c r="J216" s="21"/>
      <c r="K216" s="17"/>
    </row>
    <row r="217" spans="7:11">
      <c r="G217" s="21"/>
      <c r="H217" s="21"/>
      <c r="I217" s="21"/>
      <c r="J217" s="21"/>
      <c r="K217" s="17"/>
    </row>
    <row r="218" spans="7:11">
      <c r="G218" s="21"/>
      <c r="H218" s="21"/>
      <c r="I218" s="21"/>
      <c r="J218" s="21"/>
      <c r="K218" s="17"/>
    </row>
    <row r="219" spans="7:11">
      <c r="G219" s="21"/>
      <c r="H219" s="21"/>
      <c r="I219" s="21"/>
      <c r="J219" s="21"/>
      <c r="K219" s="17"/>
    </row>
    <row r="220" spans="7:11">
      <c r="G220" s="21"/>
      <c r="H220" s="21"/>
      <c r="I220" s="21"/>
      <c r="J220" s="21"/>
      <c r="K220" s="17"/>
    </row>
    <row r="221" spans="7:11">
      <c r="G221" s="21"/>
      <c r="H221" s="21"/>
      <c r="I221" s="21"/>
      <c r="J221" s="21"/>
      <c r="K221" s="17"/>
    </row>
    <row r="222" spans="7:11">
      <c r="G222" s="21"/>
      <c r="H222" s="21"/>
      <c r="I222" s="21"/>
      <c r="J222" s="21"/>
      <c r="K222" s="17"/>
    </row>
    <row r="223" spans="7:11">
      <c r="G223" s="21"/>
      <c r="H223" s="21"/>
      <c r="I223" s="21"/>
      <c r="J223" s="21"/>
      <c r="K223" s="17"/>
    </row>
    <row r="224" spans="7:11">
      <c r="G224" s="21"/>
      <c r="H224" s="21"/>
      <c r="I224" s="21"/>
      <c r="J224" s="21"/>
      <c r="K224" s="17"/>
    </row>
    <row r="225" spans="7:11">
      <c r="G225" s="21"/>
      <c r="H225" s="21"/>
      <c r="I225" s="21"/>
      <c r="J225" s="21"/>
      <c r="K225" s="17"/>
    </row>
    <row r="226" spans="7:11">
      <c r="G226" s="21"/>
      <c r="H226" s="21"/>
      <c r="I226" s="21"/>
      <c r="J226" s="21"/>
      <c r="K226" s="17"/>
    </row>
    <row r="227" spans="7:11">
      <c r="G227" s="21"/>
      <c r="H227" s="21"/>
      <c r="I227" s="21"/>
      <c r="J227" s="21"/>
      <c r="K227" s="17"/>
    </row>
    <row r="228" spans="7:11">
      <c r="G228" s="21"/>
      <c r="H228" s="21"/>
      <c r="I228" s="21"/>
      <c r="J228" s="21"/>
      <c r="K228" s="17"/>
    </row>
    <row r="229" spans="7:11">
      <c r="G229" s="21"/>
      <c r="H229" s="21"/>
      <c r="I229" s="21"/>
      <c r="J229" s="21"/>
      <c r="K229" s="17"/>
    </row>
    <row r="230" spans="7:11">
      <c r="G230" s="21"/>
      <c r="H230" s="21"/>
      <c r="I230" s="21"/>
      <c r="J230" s="21"/>
      <c r="K230" s="17"/>
    </row>
    <row r="231" spans="7:11">
      <c r="G231" s="21"/>
      <c r="H231" s="21"/>
      <c r="I231" s="21"/>
      <c r="J231" s="21"/>
      <c r="K231" s="17"/>
    </row>
    <row r="232" spans="7:11">
      <c r="G232" s="21"/>
      <c r="H232" s="21"/>
      <c r="I232" s="21"/>
      <c r="J232" s="21"/>
      <c r="K232" s="17"/>
    </row>
    <row r="233" spans="7:11">
      <c r="G233" s="21"/>
      <c r="H233" s="21"/>
      <c r="I233" s="21"/>
      <c r="J233" s="21"/>
      <c r="K233" s="17"/>
    </row>
    <row r="234" spans="7:11">
      <c r="G234" s="21"/>
      <c r="H234" s="21"/>
      <c r="I234" s="21"/>
      <c r="J234" s="21"/>
      <c r="K234" s="17"/>
    </row>
    <row r="235" spans="7:11">
      <c r="G235" s="21"/>
      <c r="H235" s="21"/>
      <c r="I235" s="21"/>
      <c r="J235" s="21"/>
      <c r="K235" s="17"/>
    </row>
    <row r="236" spans="7:11">
      <c r="G236" s="21"/>
      <c r="H236" s="21"/>
      <c r="I236" s="21"/>
      <c r="J236" s="21"/>
      <c r="K236" s="17"/>
    </row>
    <row r="237" spans="7:11">
      <c r="G237" s="21"/>
      <c r="H237" s="21"/>
      <c r="I237" s="21"/>
      <c r="J237" s="21"/>
      <c r="K237" s="17"/>
    </row>
    <row r="238" spans="7:11">
      <c r="G238" s="21"/>
      <c r="H238" s="21"/>
      <c r="I238" s="21"/>
      <c r="J238" s="21"/>
      <c r="K238" s="17"/>
    </row>
    <row r="239" spans="7:11">
      <c r="G239" s="21"/>
      <c r="H239" s="21"/>
      <c r="I239" s="21"/>
      <c r="J239" s="21"/>
      <c r="K239" s="17"/>
    </row>
    <row r="240" spans="7:11">
      <c r="G240" s="21"/>
      <c r="H240" s="21"/>
      <c r="I240" s="21"/>
      <c r="J240" s="21"/>
      <c r="K240" s="17"/>
    </row>
    <row r="241" spans="7:11">
      <c r="G241" s="21"/>
      <c r="H241" s="21"/>
      <c r="I241" s="21"/>
      <c r="J241" s="21"/>
      <c r="K241" s="17"/>
    </row>
    <row r="242" spans="7:11">
      <c r="G242" s="21"/>
      <c r="H242" s="21"/>
      <c r="I242" s="21"/>
      <c r="J242" s="21"/>
      <c r="K242" s="17"/>
    </row>
    <row r="243" spans="7:11">
      <c r="G243" s="21"/>
      <c r="H243" s="21"/>
      <c r="I243" s="21"/>
      <c r="J243" s="21"/>
      <c r="K243" s="17"/>
    </row>
    <row r="244" spans="7:11">
      <c r="G244" s="21"/>
      <c r="H244" s="21"/>
      <c r="I244" s="21"/>
      <c r="J244" s="21"/>
      <c r="K244" s="17"/>
    </row>
    <row r="245" spans="7:11">
      <c r="G245" s="21"/>
      <c r="H245" s="21"/>
      <c r="I245" s="21"/>
      <c r="J245" s="21"/>
      <c r="K245" s="17"/>
    </row>
    <row r="246" spans="7:11">
      <c r="G246" s="21"/>
      <c r="H246" s="21"/>
      <c r="I246" s="21"/>
      <c r="J246" s="21"/>
      <c r="K246" s="17"/>
    </row>
    <row r="247" spans="7:11">
      <c r="G247" s="21"/>
      <c r="H247" s="21"/>
      <c r="I247" s="21"/>
      <c r="J247" s="21"/>
      <c r="K247" s="17"/>
    </row>
    <row r="248" spans="7:11">
      <c r="G248" s="21"/>
      <c r="H248" s="21"/>
      <c r="I248" s="21"/>
      <c r="J248" s="21"/>
      <c r="K248" s="17"/>
    </row>
    <row r="249" spans="7:11">
      <c r="G249" s="21"/>
      <c r="H249" s="21"/>
      <c r="I249" s="21"/>
      <c r="J249" s="21"/>
      <c r="K249" s="17"/>
    </row>
    <row r="250" spans="7:11">
      <c r="G250" s="21"/>
      <c r="H250" s="21"/>
      <c r="I250" s="21"/>
      <c r="J250" s="21"/>
      <c r="K250" s="17"/>
    </row>
    <row r="251" spans="7:11">
      <c r="G251" s="21"/>
      <c r="H251" s="21"/>
      <c r="I251" s="21"/>
      <c r="J251" s="21"/>
      <c r="K251" s="17"/>
    </row>
    <row r="252" spans="7:11">
      <c r="G252" s="21"/>
      <c r="H252" s="21"/>
      <c r="I252" s="21"/>
      <c r="J252" s="21"/>
      <c r="K252" s="17"/>
    </row>
    <row r="253" spans="7:11">
      <c r="G253" s="21"/>
      <c r="H253" s="21"/>
      <c r="I253" s="21"/>
      <c r="J253" s="21"/>
      <c r="K253" s="17"/>
    </row>
    <row r="254" spans="7:11">
      <c r="G254" s="21"/>
      <c r="H254" s="21"/>
      <c r="I254" s="21"/>
      <c r="J254" s="21"/>
      <c r="K254" s="17"/>
    </row>
    <row r="255" spans="7:11">
      <c r="G255" s="21"/>
      <c r="H255" s="21"/>
      <c r="I255" s="21"/>
      <c r="J255" s="21"/>
      <c r="K255" s="17"/>
    </row>
    <row r="256" spans="7:11">
      <c r="G256" s="21"/>
      <c r="H256" s="21"/>
      <c r="I256" s="21"/>
      <c r="J256" s="21"/>
      <c r="K256" s="17"/>
    </row>
    <row r="257" spans="7:11">
      <c r="G257" s="21"/>
      <c r="H257" s="21"/>
      <c r="I257" s="21"/>
      <c r="J257" s="21"/>
      <c r="K257" s="17"/>
    </row>
    <row r="258" spans="7:11">
      <c r="G258" s="21"/>
      <c r="H258" s="21"/>
      <c r="I258" s="21"/>
      <c r="J258" s="21"/>
      <c r="K258" s="17"/>
    </row>
    <row r="259" spans="7:11">
      <c r="G259" s="21"/>
      <c r="H259" s="21"/>
      <c r="I259" s="21"/>
      <c r="J259" s="21"/>
      <c r="K259" s="17"/>
    </row>
    <row r="260" spans="7:11">
      <c r="G260" s="21"/>
      <c r="H260" s="21"/>
      <c r="I260" s="21"/>
      <c r="J260" s="21"/>
      <c r="K260" s="17"/>
    </row>
    <row r="261" spans="7:11">
      <c r="G261" s="21"/>
      <c r="H261" s="21"/>
      <c r="I261" s="21"/>
      <c r="J261" s="21"/>
      <c r="K261" s="17"/>
    </row>
    <row r="262" spans="7:11">
      <c r="G262" s="21"/>
      <c r="H262" s="21"/>
      <c r="I262" s="21"/>
      <c r="J262" s="21"/>
      <c r="K262" s="17"/>
    </row>
    <row r="263" spans="7:11">
      <c r="G263" s="21"/>
      <c r="H263" s="21"/>
      <c r="I263" s="21"/>
      <c r="J263" s="21"/>
      <c r="K263" s="17"/>
    </row>
    <row r="264" spans="7:11">
      <c r="G264" s="21"/>
      <c r="H264" s="21"/>
      <c r="I264" s="21"/>
      <c r="J264" s="21"/>
      <c r="K264" s="17"/>
    </row>
    <row r="265" spans="7:11">
      <c r="G265" s="21"/>
      <c r="H265" s="21"/>
      <c r="I265" s="21"/>
      <c r="J265" s="21"/>
      <c r="K265" s="17"/>
    </row>
    <row r="266" spans="7:11">
      <c r="G266" s="21"/>
      <c r="H266" s="21"/>
      <c r="I266" s="21"/>
      <c r="J266" s="21"/>
      <c r="K266" s="17"/>
    </row>
    <row r="267" spans="7:11">
      <c r="G267" s="21"/>
      <c r="H267" s="21"/>
      <c r="I267" s="21"/>
      <c r="J267" s="21"/>
      <c r="K267" s="17"/>
    </row>
    <row r="268" spans="7:11">
      <c r="G268" s="21"/>
      <c r="H268" s="21"/>
      <c r="I268" s="21"/>
      <c r="J268" s="21"/>
      <c r="K268" s="17"/>
    </row>
    <row r="269" spans="7:11">
      <c r="G269" s="21"/>
      <c r="H269" s="21"/>
      <c r="I269" s="21"/>
      <c r="J269" s="21"/>
      <c r="K269" s="17"/>
    </row>
    <row r="270" spans="7:11">
      <c r="G270" s="21"/>
      <c r="H270" s="21"/>
      <c r="I270" s="21"/>
      <c r="J270" s="21"/>
      <c r="K270" s="17"/>
    </row>
    <row r="271" spans="7:11">
      <c r="G271" s="21"/>
      <c r="H271" s="21"/>
      <c r="I271" s="21"/>
      <c r="J271" s="21"/>
      <c r="K271" s="17"/>
    </row>
    <row r="272" spans="7:11">
      <c r="G272" s="21"/>
      <c r="H272" s="21"/>
      <c r="I272" s="21"/>
      <c r="J272" s="21"/>
      <c r="K272" s="17"/>
    </row>
    <row r="273" spans="7:11">
      <c r="G273" s="21"/>
      <c r="H273" s="21"/>
      <c r="I273" s="21"/>
      <c r="J273" s="21"/>
      <c r="K273" s="17"/>
    </row>
    <row r="274" spans="7:11">
      <c r="G274" s="21"/>
      <c r="H274" s="21"/>
      <c r="I274" s="21"/>
      <c r="J274" s="21"/>
      <c r="K274" s="17"/>
    </row>
    <row r="275" spans="7:11">
      <c r="G275" s="21"/>
      <c r="H275" s="21"/>
      <c r="I275" s="21"/>
      <c r="J275" s="21"/>
      <c r="K275" s="17"/>
    </row>
    <row r="276" spans="7:11">
      <c r="G276" s="21"/>
      <c r="H276" s="21"/>
      <c r="I276" s="21"/>
      <c r="J276" s="21"/>
      <c r="K276" s="17"/>
    </row>
    <row r="277" spans="7:11">
      <c r="G277" s="21"/>
      <c r="H277" s="21"/>
      <c r="I277" s="21"/>
      <c r="J277" s="21"/>
      <c r="K277" s="17"/>
    </row>
    <row r="278" spans="7:11">
      <c r="G278" s="21"/>
      <c r="H278" s="21"/>
      <c r="I278" s="21"/>
      <c r="J278" s="21"/>
      <c r="K278" s="17"/>
    </row>
    <row r="279" spans="7:11">
      <c r="G279" s="21"/>
      <c r="H279" s="21"/>
      <c r="I279" s="21"/>
      <c r="J279" s="21"/>
      <c r="K279" s="17"/>
    </row>
    <row r="280" spans="7:11">
      <c r="G280" s="21"/>
      <c r="H280" s="21"/>
      <c r="I280" s="21"/>
      <c r="J280" s="21"/>
      <c r="K280" s="17"/>
    </row>
    <row r="281" spans="7:11">
      <c r="G281" s="21"/>
      <c r="H281" s="21"/>
      <c r="I281" s="21"/>
      <c r="J281" s="21"/>
      <c r="K281" s="17"/>
    </row>
    <row r="282" spans="7:11">
      <c r="G282" s="21"/>
      <c r="H282" s="21"/>
      <c r="I282" s="21"/>
      <c r="J282" s="21"/>
      <c r="K282" s="17"/>
    </row>
    <row r="283" spans="7:11">
      <c r="G283" s="21"/>
      <c r="H283" s="21"/>
      <c r="I283" s="21"/>
      <c r="J283" s="21"/>
      <c r="K283" s="17"/>
    </row>
    <row r="284" spans="7:11">
      <c r="G284" s="21"/>
      <c r="H284" s="21"/>
      <c r="I284" s="21"/>
      <c r="J284" s="21"/>
      <c r="K284" s="17"/>
    </row>
    <row r="285" spans="7:11">
      <c r="G285" s="21"/>
      <c r="H285" s="21"/>
      <c r="I285" s="21"/>
      <c r="J285" s="21"/>
      <c r="K285" s="17"/>
    </row>
    <row r="286" spans="7:11">
      <c r="G286" s="21"/>
      <c r="H286" s="21"/>
      <c r="I286" s="21"/>
      <c r="J286" s="21"/>
      <c r="K286" s="17"/>
    </row>
    <row r="287" spans="7:11">
      <c r="G287" s="21"/>
      <c r="H287" s="21"/>
      <c r="I287" s="21"/>
      <c r="J287" s="21"/>
      <c r="K287" s="17"/>
    </row>
    <row r="288" spans="7:11">
      <c r="G288" s="21"/>
      <c r="H288" s="21"/>
      <c r="I288" s="21"/>
      <c r="J288" s="21"/>
      <c r="K288" s="17"/>
    </row>
    <row r="289" spans="7:11">
      <c r="G289" s="21"/>
      <c r="H289" s="21"/>
      <c r="I289" s="21"/>
      <c r="J289" s="21"/>
      <c r="K289" s="17"/>
    </row>
    <row r="290" spans="7:11">
      <c r="G290" s="21"/>
      <c r="H290" s="21"/>
      <c r="I290" s="21"/>
      <c r="J290" s="21"/>
      <c r="K290" s="17"/>
    </row>
    <row r="291" spans="7:11">
      <c r="G291" s="21"/>
      <c r="H291" s="21"/>
      <c r="I291" s="21"/>
      <c r="J291" s="21"/>
      <c r="K291" s="17"/>
    </row>
    <row r="292" spans="7:11">
      <c r="G292" s="21"/>
      <c r="H292" s="21"/>
      <c r="I292" s="21"/>
      <c r="J292" s="21"/>
      <c r="K292" s="17"/>
    </row>
    <row r="293" spans="7:11">
      <c r="G293" s="21"/>
      <c r="H293" s="21"/>
      <c r="I293" s="21"/>
      <c r="J293" s="21"/>
      <c r="K293" s="17"/>
    </row>
    <row r="294" spans="7:11">
      <c r="G294" s="21"/>
      <c r="H294" s="21"/>
      <c r="I294" s="21"/>
      <c r="J294" s="21"/>
      <c r="K294" s="17"/>
    </row>
    <row r="295" spans="7:11">
      <c r="G295" s="21"/>
      <c r="H295" s="21"/>
      <c r="I295" s="21"/>
      <c r="J295" s="21"/>
      <c r="K295" s="17"/>
    </row>
    <row r="296" spans="7:11">
      <c r="G296" s="21"/>
      <c r="H296" s="21"/>
      <c r="I296" s="21"/>
      <c r="J296" s="21"/>
      <c r="K296" s="17"/>
    </row>
    <row r="297" spans="7:11">
      <c r="G297" s="21"/>
      <c r="H297" s="21"/>
      <c r="I297" s="21"/>
      <c r="J297" s="21"/>
      <c r="K297" s="17"/>
    </row>
    <row r="298" spans="7:11">
      <c r="G298" s="21"/>
      <c r="H298" s="21"/>
      <c r="I298" s="21"/>
      <c r="J298" s="21"/>
      <c r="K298" s="17"/>
    </row>
    <row r="299" spans="7:11">
      <c r="G299" s="21"/>
      <c r="H299" s="21"/>
      <c r="I299" s="21"/>
      <c r="J299" s="21"/>
      <c r="K299" s="17"/>
    </row>
    <row r="300" spans="7:11">
      <c r="G300" s="21"/>
      <c r="H300" s="21"/>
      <c r="I300" s="21"/>
      <c r="J300" s="21"/>
      <c r="K300" s="17"/>
    </row>
    <row r="301" spans="7:11">
      <c r="G301" s="21"/>
      <c r="H301" s="21"/>
      <c r="I301" s="21"/>
      <c r="J301" s="21"/>
      <c r="K301" s="17"/>
    </row>
    <row r="302" spans="7:11">
      <c r="G302" s="21"/>
      <c r="H302" s="21"/>
      <c r="I302" s="21"/>
      <c r="J302" s="21"/>
      <c r="K302" s="17"/>
    </row>
    <row r="303" spans="7:11">
      <c r="G303" s="21"/>
      <c r="H303" s="21"/>
      <c r="I303" s="21"/>
      <c r="J303" s="21"/>
      <c r="K303" s="17"/>
    </row>
    <row r="304" spans="7:11">
      <c r="G304" s="21"/>
      <c r="H304" s="21"/>
      <c r="I304" s="21"/>
      <c r="J304" s="21"/>
      <c r="K304" s="17"/>
    </row>
    <row r="305" spans="7:11">
      <c r="G305" s="21"/>
      <c r="H305" s="21"/>
      <c r="I305" s="21"/>
      <c r="J305" s="21"/>
      <c r="K305" s="17"/>
    </row>
    <row r="306" spans="7:11">
      <c r="G306" s="21"/>
      <c r="H306" s="21"/>
      <c r="I306" s="21"/>
      <c r="J306" s="21"/>
      <c r="K306" s="17"/>
    </row>
    <row r="307" spans="7:11">
      <c r="G307" s="21"/>
      <c r="H307" s="21"/>
      <c r="I307" s="21"/>
      <c r="J307" s="21"/>
      <c r="K307" s="17"/>
    </row>
    <row r="308" spans="7:11">
      <c r="G308" s="21"/>
      <c r="H308" s="21"/>
      <c r="I308" s="21"/>
      <c r="J308" s="21"/>
      <c r="K308" s="17"/>
    </row>
    <row r="309" spans="7:11">
      <c r="G309" s="21"/>
      <c r="H309" s="21"/>
      <c r="I309" s="21"/>
      <c r="J309" s="21"/>
      <c r="K309" s="17"/>
    </row>
    <row r="310" spans="7:11">
      <c r="G310" s="21"/>
      <c r="H310" s="21"/>
      <c r="I310" s="21"/>
      <c r="J310" s="21"/>
      <c r="K310" s="17"/>
    </row>
    <row r="311" spans="7:11">
      <c r="G311" s="21"/>
      <c r="H311" s="21"/>
      <c r="I311" s="21"/>
      <c r="J311" s="21"/>
      <c r="K311" s="17"/>
    </row>
    <row r="312" spans="7:11">
      <c r="G312" s="21"/>
      <c r="H312" s="21"/>
      <c r="I312" s="21"/>
      <c r="J312" s="21"/>
      <c r="K312" s="17"/>
    </row>
    <row r="313" spans="7:11">
      <c r="G313" s="21"/>
      <c r="H313" s="21"/>
      <c r="I313" s="21"/>
      <c r="J313" s="21"/>
      <c r="K313" s="17"/>
    </row>
    <row r="314" spans="7:11">
      <c r="G314" s="21"/>
      <c r="H314" s="21"/>
      <c r="I314" s="21"/>
      <c r="J314" s="21"/>
      <c r="K314" s="17"/>
    </row>
    <row r="315" spans="7:11">
      <c r="G315" s="21"/>
      <c r="H315" s="21"/>
      <c r="I315" s="21"/>
      <c r="J315" s="21"/>
      <c r="K315" s="17"/>
    </row>
    <row r="316" spans="7:11">
      <c r="G316" s="21"/>
      <c r="H316" s="21"/>
      <c r="I316" s="21"/>
      <c r="J316" s="21"/>
      <c r="K316" s="17"/>
    </row>
    <row r="317" spans="7:11">
      <c r="G317" s="21"/>
      <c r="H317" s="21"/>
      <c r="I317" s="21"/>
      <c r="J317" s="21"/>
      <c r="K317" s="17"/>
    </row>
    <row r="318" spans="7:11">
      <c r="G318" s="21"/>
      <c r="H318" s="21"/>
      <c r="I318" s="21"/>
      <c r="J318" s="21"/>
      <c r="K318" s="17"/>
    </row>
    <row r="319" spans="7:11">
      <c r="G319" s="21"/>
      <c r="H319" s="21"/>
      <c r="I319" s="21"/>
      <c r="J319" s="21"/>
      <c r="K319" s="17"/>
    </row>
    <row r="320" spans="7:11">
      <c r="G320" s="21"/>
      <c r="H320" s="21"/>
      <c r="I320" s="21"/>
      <c r="J320" s="21"/>
      <c r="K320" s="17"/>
    </row>
    <row r="321" spans="7:11">
      <c r="G321" s="21"/>
      <c r="H321" s="21"/>
      <c r="I321" s="21"/>
      <c r="J321" s="21"/>
      <c r="K321" s="17"/>
    </row>
    <row r="322" spans="7:11">
      <c r="G322" s="21"/>
      <c r="H322" s="21"/>
      <c r="I322" s="21"/>
      <c r="J322" s="21"/>
      <c r="K322" s="17"/>
    </row>
    <row r="323" spans="7:11">
      <c r="G323" s="21"/>
      <c r="H323" s="21"/>
      <c r="I323" s="21"/>
      <c r="J323" s="21"/>
      <c r="K323" s="17"/>
    </row>
    <row r="324" spans="7:11">
      <c r="G324" s="21"/>
      <c r="H324" s="21"/>
      <c r="I324" s="21"/>
      <c r="J324" s="21"/>
      <c r="K324" s="17"/>
    </row>
    <row r="325" spans="7:11">
      <c r="G325" s="21"/>
      <c r="H325" s="21"/>
      <c r="I325" s="21"/>
      <c r="J325" s="21"/>
      <c r="K325" s="17"/>
    </row>
    <row r="326" spans="7:11">
      <c r="G326" s="21"/>
      <c r="H326" s="21"/>
      <c r="I326" s="21"/>
      <c r="J326" s="21"/>
      <c r="K326" s="17"/>
    </row>
    <row r="327" spans="7:11">
      <c r="G327" s="21"/>
      <c r="H327" s="21"/>
      <c r="I327" s="21"/>
      <c r="J327" s="21"/>
      <c r="K327" s="17"/>
    </row>
    <row r="328" spans="7:11">
      <c r="G328" s="21"/>
      <c r="H328" s="21"/>
      <c r="I328" s="21"/>
      <c r="J328" s="21"/>
      <c r="K328" s="17"/>
    </row>
    <row r="329" spans="7:11">
      <c r="G329" s="21"/>
      <c r="H329" s="21"/>
      <c r="I329" s="21"/>
      <c r="J329" s="21"/>
      <c r="K329" s="17"/>
    </row>
    <row r="330" spans="7:11">
      <c r="G330" s="21"/>
      <c r="H330" s="21"/>
      <c r="I330" s="21"/>
      <c r="J330" s="21"/>
      <c r="K330" s="17"/>
    </row>
    <row r="331" spans="7:11">
      <c r="G331" s="21"/>
      <c r="H331" s="21"/>
      <c r="I331" s="21"/>
      <c r="J331" s="21"/>
      <c r="K331" s="17"/>
    </row>
    <row r="332" spans="7:11">
      <c r="G332" s="21"/>
      <c r="H332" s="21"/>
      <c r="I332" s="21"/>
      <c r="J332" s="21"/>
      <c r="K332" s="17"/>
    </row>
    <row r="333" spans="7:11">
      <c r="G333" s="21"/>
      <c r="H333" s="21"/>
      <c r="I333" s="21"/>
      <c r="J333" s="21"/>
      <c r="K333" s="17"/>
    </row>
    <row r="334" spans="7:11">
      <c r="G334" s="21"/>
      <c r="H334" s="21"/>
      <c r="I334" s="21"/>
      <c r="J334" s="21"/>
      <c r="K334" s="17"/>
    </row>
    <row r="335" spans="7:11">
      <c r="G335" s="21"/>
      <c r="H335" s="21"/>
      <c r="I335" s="21"/>
      <c r="J335" s="21"/>
      <c r="K335" s="17"/>
    </row>
    <row r="336" spans="7:11">
      <c r="G336" s="21"/>
      <c r="H336" s="21"/>
      <c r="I336" s="21"/>
      <c r="J336" s="21"/>
      <c r="K336" s="17"/>
    </row>
    <row r="337" spans="7:11">
      <c r="G337" s="21"/>
      <c r="H337" s="21"/>
      <c r="I337" s="21"/>
      <c r="J337" s="21"/>
      <c r="K337" s="17"/>
    </row>
    <row r="338" spans="7:11">
      <c r="G338" s="21"/>
      <c r="H338" s="21"/>
      <c r="I338" s="21"/>
      <c r="J338" s="21"/>
      <c r="K338" s="17"/>
    </row>
    <row r="339" spans="7:11">
      <c r="G339" s="21"/>
      <c r="H339" s="21"/>
      <c r="I339" s="21"/>
      <c r="J339" s="21"/>
      <c r="K339" s="17"/>
    </row>
    <row r="340" spans="7:11">
      <c r="G340" s="21"/>
      <c r="H340" s="21"/>
      <c r="I340" s="21"/>
      <c r="J340" s="21"/>
      <c r="K340" s="17"/>
    </row>
    <row r="341" spans="7:11">
      <c r="G341" s="21"/>
      <c r="H341" s="21"/>
      <c r="I341" s="21"/>
      <c r="J341" s="21"/>
      <c r="K341" s="17"/>
    </row>
    <row r="342" spans="7:11">
      <c r="G342" s="21"/>
      <c r="H342" s="21"/>
      <c r="I342" s="21"/>
      <c r="J342" s="21"/>
      <c r="K342" s="17"/>
    </row>
    <row r="343" spans="7:11">
      <c r="G343" s="21"/>
      <c r="H343" s="21"/>
      <c r="I343" s="21"/>
      <c r="J343" s="21"/>
      <c r="K343" s="17"/>
    </row>
    <row r="344" spans="7:11">
      <c r="G344" s="21"/>
      <c r="H344" s="21"/>
      <c r="I344" s="21"/>
      <c r="J344" s="21"/>
      <c r="K344" s="17"/>
    </row>
    <row r="345" spans="7:11">
      <c r="G345" s="21"/>
      <c r="H345" s="21"/>
      <c r="I345" s="21"/>
      <c r="J345" s="21"/>
      <c r="K345" s="17"/>
    </row>
    <row r="346" spans="7:11">
      <c r="G346" s="21"/>
      <c r="H346" s="21"/>
      <c r="I346" s="21"/>
      <c r="J346" s="21"/>
      <c r="K346" s="17"/>
    </row>
    <row r="347" spans="7:11">
      <c r="G347" s="21"/>
      <c r="H347" s="21"/>
      <c r="I347" s="21"/>
      <c r="J347" s="21"/>
      <c r="K347" s="17"/>
    </row>
    <row r="348" spans="7:11">
      <c r="G348" s="21"/>
      <c r="H348" s="21"/>
      <c r="I348" s="21"/>
      <c r="J348" s="21"/>
      <c r="K348" s="17"/>
    </row>
    <row r="349" spans="7:11">
      <c r="G349" s="21"/>
      <c r="H349" s="21"/>
      <c r="I349" s="21"/>
      <c r="J349" s="21"/>
      <c r="K349" s="17"/>
    </row>
    <row r="350" spans="7:11">
      <c r="G350" s="21"/>
      <c r="H350" s="21"/>
      <c r="I350" s="21"/>
      <c r="J350" s="21"/>
      <c r="K350" s="17"/>
    </row>
    <row r="351" spans="7:11">
      <c r="G351" s="21"/>
      <c r="H351" s="21"/>
      <c r="I351" s="21"/>
      <c r="J351" s="21"/>
      <c r="K351" s="17"/>
    </row>
    <row r="352" spans="7:11">
      <c r="G352" s="21"/>
      <c r="H352" s="21"/>
      <c r="I352" s="21"/>
      <c r="J352" s="21"/>
      <c r="K352" s="17"/>
    </row>
    <row r="353" spans="7:11">
      <c r="G353" s="21"/>
      <c r="H353" s="21"/>
      <c r="I353" s="21"/>
      <c r="J353" s="21"/>
      <c r="K353" s="17"/>
    </row>
    <row r="354" spans="7:11">
      <c r="G354" s="21"/>
      <c r="H354" s="21"/>
      <c r="I354" s="21"/>
      <c r="J354" s="21"/>
      <c r="K354" s="17"/>
    </row>
    <row r="355" spans="7:11">
      <c r="G355" s="21"/>
      <c r="H355" s="21"/>
      <c r="I355" s="21"/>
      <c r="J355" s="21"/>
      <c r="K355" s="17"/>
    </row>
    <row r="356" spans="7:11">
      <c r="G356" s="21"/>
      <c r="H356" s="21"/>
      <c r="I356" s="21"/>
      <c r="J356" s="21"/>
      <c r="K356" s="17"/>
    </row>
    <row r="357" spans="7:11">
      <c r="G357" s="21"/>
      <c r="H357" s="21"/>
      <c r="I357" s="21"/>
      <c r="J357" s="21"/>
      <c r="K357" s="17"/>
    </row>
    <row r="358" spans="7:11">
      <c r="G358" s="21"/>
      <c r="H358" s="21"/>
      <c r="I358" s="21"/>
      <c r="J358" s="21"/>
      <c r="K358" s="17"/>
    </row>
    <row r="359" spans="7:11">
      <c r="G359" s="21"/>
      <c r="H359" s="21"/>
      <c r="I359" s="21"/>
      <c r="J359" s="21"/>
      <c r="K359" s="17"/>
    </row>
    <row r="360" spans="7:11">
      <c r="G360" s="21"/>
      <c r="H360" s="21"/>
      <c r="I360" s="21"/>
      <c r="J360" s="21"/>
      <c r="K360" s="17"/>
    </row>
    <row r="361" spans="7:11">
      <c r="G361" s="21"/>
      <c r="H361" s="21"/>
      <c r="I361" s="21"/>
      <c r="J361" s="21"/>
      <c r="K361" s="17"/>
    </row>
    <row r="362" spans="7:11">
      <c r="G362" s="21"/>
      <c r="H362" s="21"/>
      <c r="I362" s="21"/>
      <c r="J362" s="21"/>
      <c r="K362" s="17"/>
    </row>
    <row r="363" spans="7:11">
      <c r="G363" s="21"/>
      <c r="H363" s="21"/>
      <c r="I363" s="21"/>
      <c r="J363" s="21"/>
      <c r="K363" s="17"/>
    </row>
    <row r="364" spans="7:11">
      <c r="G364" s="21"/>
      <c r="H364" s="21"/>
      <c r="I364" s="21"/>
      <c r="J364" s="21"/>
      <c r="K364" s="17"/>
    </row>
    <row r="365" spans="7:11">
      <c r="G365" s="21"/>
      <c r="H365" s="21"/>
      <c r="I365" s="21"/>
      <c r="J365" s="21"/>
      <c r="K365" s="17"/>
    </row>
    <row r="366" spans="7:11">
      <c r="G366" s="21"/>
      <c r="H366" s="21"/>
      <c r="I366" s="21"/>
      <c r="J366" s="21"/>
      <c r="K366" s="17"/>
    </row>
    <row r="367" spans="7:11">
      <c r="G367" s="21"/>
      <c r="H367" s="21"/>
      <c r="I367" s="21"/>
      <c r="J367" s="21"/>
      <c r="K367" s="17"/>
    </row>
    <row r="368" spans="7:11">
      <c r="G368" s="21"/>
      <c r="H368" s="21"/>
      <c r="I368" s="21"/>
      <c r="J368" s="21"/>
      <c r="K368" s="17"/>
    </row>
    <row r="369" spans="7:11">
      <c r="G369" s="21"/>
      <c r="H369" s="21"/>
      <c r="I369" s="21"/>
      <c r="J369" s="21"/>
      <c r="K369" s="17"/>
    </row>
    <row r="370" spans="7:11">
      <c r="G370" s="21"/>
      <c r="H370" s="21"/>
      <c r="I370" s="21"/>
      <c r="J370" s="21"/>
      <c r="K370" s="17"/>
    </row>
    <row r="371" spans="7:11">
      <c r="G371" s="21"/>
      <c r="H371" s="21"/>
      <c r="I371" s="21"/>
      <c r="J371" s="21"/>
      <c r="K371" s="17"/>
    </row>
    <row r="372" spans="7:11">
      <c r="G372" s="21"/>
      <c r="H372" s="21"/>
      <c r="I372" s="21"/>
      <c r="J372" s="21"/>
      <c r="K372" s="17"/>
    </row>
    <row r="373" spans="7:11">
      <c r="G373" s="21"/>
      <c r="H373" s="21"/>
      <c r="I373" s="21"/>
      <c r="J373" s="21"/>
      <c r="K373" s="17"/>
    </row>
    <row r="374" spans="7:11">
      <c r="G374" s="21"/>
      <c r="H374" s="21"/>
      <c r="I374" s="21"/>
      <c r="J374" s="21"/>
      <c r="K374" s="17"/>
    </row>
    <row r="375" spans="7:11">
      <c r="G375" s="21"/>
      <c r="H375" s="21"/>
      <c r="I375" s="21"/>
      <c r="J375" s="21"/>
      <c r="K375" s="17"/>
    </row>
    <row r="376" spans="7:11">
      <c r="G376" s="21"/>
      <c r="H376" s="21"/>
      <c r="I376" s="21"/>
      <c r="J376" s="21"/>
      <c r="K376" s="17"/>
    </row>
    <row r="377" spans="7:11">
      <c r="G377" s="21"/>
      <c r="H377" s="21"/>
      <c r="I377" s="21"/>
      <c r="J377" s="21"/>
      <c r="K377" s="17"/>
    </row>
    <row r="378" spans="7:11">
      <c r="G378" s="21"/>
      <c r="H378" s="21"/>
      <c r="I378" s="21"/>
      <c r="J378" s="21"/>
      <c r="K378" s="17"/>
    </row>
    <row r="379" spans="7:11">
      <c r="G379" s="21"/>
      <c r="H379" s="21"/>
      <c r="I379" s="21"/>
      <c r="J379" s="21"/>
      <c r="K379" s="17"/>
    </row>
    <row r="380" spans="7:11">
      <c r="G380" s="21"/>
      <c r="H380" s="21"/>
      <c r="I380" s="21"/>
      <c r="J380" s="21"/>
      <c r="K380" s="17"/>
    </row>
    <row r="381" spans="7:11">
      <c r="G381" s="21"/>
      <c r="H381" s="21"/>
      <c r="I381" s="21"/>
      <c r="J381" s="21"/>
      <c r="K381" s="17"/>
    </row>
    <row r="382" spans="7:11">
      <c r="G382" s="21"/>
      <c r="H382" s="21"/>
      <c r="I382" s="21"/>
      <c r="J382" s="21"/>
      <c r="K382" s="17"/>
    </row>
    <row r="383" spans="7:11">
      <c r="G383" s="21"/>
      <c r="H383" s="21"/>
      <c r="I383" s="21"/>
      <c r="J383" s="21"/>
      <c r="K383" s="17"/>
    </row>
    <row r="384" spans="7:11">
      <c r="G384" s="21"/>
      <c r="H384" s="21"/>
      <c r="I384" s="21"/>
      <c r="J384" s="21"/>
      <c r="K384" s="17"/>
    </row>
    <row r="385" spans="7:11">
      <c r="G385" s="21"/>
      <c r="H385" s="21"/>
      <c r="I385" s="21"/>
      <c r="J385" s="21"/>
      <c r="K385" s="17"/>
    </row>
    <row r="386" spans="7:11">
      <c r="G386" s="21"/>
      <c r="H386" s="21"/>
      <c r="I386" s="21"/>
      <c r="J386" s="21"/>
      <c r="K386" s="17"/>
    </row>
    <row r="387" spans="7:11">
      <c r="G387" s="21"/>
      <c r="H387" s="21"/>
      <c r="I387" s="21"/>
      <c r="J387" s="21"/>
      <c r="K387" s="17"/>
    </row>
    <row r="388" spans="7:11">
      <c r="G388" s="21"/>
      <c r="H388" s="21"/>
      <c r="I388" s="21"/>
      <c r="J388" s="21"/>
      <c r="K388" s="17"/>
    </row>
    <row r="389" spans="7:11">
      <c r="G389" s="21"/>
      <c r="H389" s="21"/>
      <c r="I389" s="21"/>
      <c r="J389" s="21"/>
      <c r="K389" s="17"/>
    </row>
    <row r="390" spans="7:11">
      <c r="G390" s="21"/>
      <c r="H390" s="21"/>
      <c r="I390" s="21"/>
      <c r="J390" s="21"/>
      <c r="K390" s="17"/>
    </row>
    <row r="391" spans="7:11">
      <c r="G391" s="21"/>
      <c r="H391" s="21"/>
      <c r="I391" s="21"/>
      <c r="J391" s="21"/>
      <c r="K391" s="17"/>
    </row>
    <row r="392" spans="7:11">
      <c r="G392" s="21"/>
      <c r="H392" s="21"/>
      <c r="I392" s="21"/>
      <c r="J392" s="21"/>
      <c r="K392" s="17"/>
    </row>
    <row r="393" spans="7:11">
      <c r="G393" s="21"/>
      <c r="H393" s="21"/>
      <c r="I393" s="21"/>
      <c r="J393" s="21"/>
      <c r="K393" s="17"/>
    </row>
    <row r="394" spans="7:11">
      <c r="G394" s="21"/>
      <c r="H394" s="21"/>
      <c r="I394" s="21"/>
      <c r="J394" s="21"/>
      <c r="K394" s="17"/>
    </row>
    <row r="395" spans="7:11">
      <c r="G395" s="21"/>
      <c r="H395" s="21"/>
      <c r="I395" s="21"/>
      <c r="J395" s="21"/>
      <c r="K395" s="17"/>
    </row>
    <row r="396" spans="7:11">
      <c r="G396" s="21"/>
      <c r="H396" s="21"/>
      <c r="I396" s="21"/>
      <c r="J396" s="21"/>
      <c r="K396" s="17"/>
    </row>
    <row r="397" spans="7:11">
      <c r="G397" s="21"/>
      <c r="H397" s="21"/>
      <c r="I397" s="21"/>
      <c r="J397" s="21"/>
      <c r="K397" s="17"/>
    </row>
    <row r="398" spans="7:11">
      <c r="G398" s="21"/>
      <c r="H398" s="21"/>
      <c r="I398" s="21"/>
      <c r="J398" s="21"/>
      <c r="K398" s="17"/>
    </row>
    <row r="399" spans="7:11">
      <c r="G399" s="21"/>
      <c r="H399" s="21"/>
      <c r="I399" s="21"/>
      <c r="J399" s="21"/>
      <c r="K399" s="17"/>
    </row>
    <row r="400" spans="7:11">
      <c r="G400" s="21"/>
      <c r="H400" s="21"/>
      <c r="I400" s="21"/>
      <c r="J400" s="21"/>
      <c r="K400" s="17"/>
    </row>
    <row r="401" spans="7:11">
      <c r="G401" s="21"/>
      <c r="H401" s="21"/>
      <c r="I401" s="21"/>
      <c r="J401" s="21"/>
      <c r="K401" s="17"/>
    </row>
    <row r="402" spans="7:11">
      <c r="G402" s="21"/>
      <c r="H402" s="21"/>
      <c r="I402" s="21"/>
      <c r="J402" s="21"/>
      <c r="K402" s="17"/>
    </row>
    <row r="403" spans="7:11">
      <c r="G403" s="21"/>
      <c r="H403" s="21"/>
      <c r="I403" s="21"/>
      <c r="J403" s="21"/>
      <c r="K403" s="17"/>
    </row>
    <row r="404" spans="7:11">
      <c r="G404" s="21"/>
      <c r="H404" s="21"/>
      <c r="I404" s="21"/>
      <c r="J404" s="21"/>
      <c r="K404" s="17"/>
    </row>
    <row r="405" spans="7:11">
      <c r="G405" s="21"/>
      <c r="H405" s="21"/>
      <c r="I405" s="21"/>
      <c r="J405" s="21"/>
      <c r="K405" s="17"/>
    </row>
    <row r="406" spans="7:11">
      <c r="G406" s="21"/>
      <c r="H406" s="21"/>
      <c r="I406" s="21"/>
      <c r="J406" s="21"/>
      <c r="K406" s="17"/>
    </row>
    <row r="407" spans="7:11">
      <c r="G407" s="21"/>
      <c r="H407" s="21"/>
      <c r="I407" s="21"/>
      <c r="J407" s="21"/>
      <c r="K407" s="17"/>
    </row>
    <row r="408" spans="7:11">
      <c r="G408" s="21"/>
      <c r="H408" s="21"/>
      <c r="I408" s="21"/>
      <c r="J408" s="21"/>
      <c r="K408" s="17"/>
    </row>
    <row r="409" spans="7:11">
      <c r="G409" s="21"/>
      <c r="H409" s="21"/>
      <c r="I409" s="21"/>
      <c r="J409" s="21"/>
      <c r="K409" s="17"/>
    </row>
    <row r="410" spans="7:11">
      <c r="G410" s="21"/>
      <c r="H410" s="21"/>
      <c r="I410" s="21"/>
      <c r="J410" s="21"/>
      <c r="K410" s="17"/>
    </row>
    <row r="411" spans="7:11">
      <c r="G411" s="21"/>
      <c r="H411" s="21"/>
      <c r="I411" s="21"/>
      <c r="J411" s="21"/>
      <c r="K411" s="17"/>
    </row>
    <row r="412" spans="7:11">
      <c r="G412" s="21"/>
      <c r="H412" s="21"/>
      <c r="I412" s="21"/>
      <c r="J412" s="21"/>
      <c r="K412" s="17"/>
    </row>
    <row r="413" spans="7:11">
      <c r="G413" s="21"/>
      <c r="H413" s="21"/>
      <c r="I413" s="21"/>
      <c r="J413" s="21"/>
      <c r="K413" s="17"/>
    </row>
    <row r="414" spans="7:11">
      <c r="G414" s="21"/>
      <c r="H414" s="21"/>
      <c r="I414" s="21"/>
      <c r="J414" s="21"/>
      <c r="K414" s="17"/>
    </row>
    <row r="415" spans="7:11">
      <c r="G415" s="21"/>
      <c r="H415" s="21"/>
      <c r="I415" s="21"/>
      <c r="J415" s="21"/>
      <c r="K415" s="17"/>
    </row>
    <row r="416" spans="7:11">
      <c r="G416" s="21"/>
      <c r="H416" s="21"/>
      <c r="I416" s="21"/>
      <c r="J416" s="21"/>
      <c r="K416" s="17"/>
    </row>
    <row r="417" spans="7:11">
      <c r="G417" s="21"/>
      <c r="H417" s="21"/>
      <c r="I417" s="21"/>
      <c r="J417" s="21"/>
      <c r="K417" s="17"/>
    </row>
    <row r="418" spans="7:11">
      <c r="G418" s="21"/>
      <c r="H418" s="21"/>
      <c r="I418" s="21"/>
      <c r="J418" s="21"/>
      <c r="K418" s="17"/>
    </row>
    <row r="419" spans="7:11">
      <c r="G419" s="21"/>
      <c r="H419" s="21"/>
      <c r="I419" s="21"/>
      <c r="J419" s="21"/>
      <c r="K419" s="17"/>
    </row>
    <row r="420" spans="7:11">
      <c r="G420" s="21"/>
      <c r="H420" s="21"/>
      <c r="I420" s="21"/>
      <c r="J420" s="21"/>
      <c r="K420" s="17"/>
    </row>
    <row r="421" spans="7:11">
      <c r="G421" s="21"/>
      <c r="H421" s="21"/>
      <c r="I421" s="21"/>
      <c r="J421" s="21"/>
      <c r="K421" s="17"/>
    </row>
    <row r="422" spans="7:11">
      <c r="G422" s="21"/>
      <c r="H422" s="21"/>
      <c r="I422" s="21"/>
      <c r="J422" s="21"/>
      <c r="K422" s="17"/>
    </row>
    <row r="423" spans="7:11">
      <c r="G423" s="21"/>
      <c r="H423" s="21"/>
      <c r="I423" s="21"/>
      <c r="J423" s="21"/>
      <c r="K423" s="17"/>
    </row>
    <row r="424" spans="7:11">
      <c r="G424" s="21"/>
      <c r="H424" s="21"/>
      <c r="I424" s="21"/>
      <c r="J424" s="21"/>
      <c r="K424" s="17"/>
    </row>
    <row r="425" spans="7:11">
      <c r="G425" s="21"/>
      <c r="H425" s="21"/>
      <c r="I425" s="21"/>
      <c r="J425" s="21"/>
      <c r="K425" s="17"/>
    </row>
    <row r="426" spans="7:11">
      <c r="G426" s="21"/>
      <c r="H426" s="21"/>
      <c r="I426" s="21"/>
      <c r="J426" s="21"/>
      <c r="K426" s="17"/>
    </row>
    <row r="427" spans="7:11">
      <c r="G427" s="21"/>
      <c r="H427" s="21"/>
      <c r="I427" s="21"/>
      <c r="J427" s="21"/>
      <c r="K427" s="17"/>
    </row>
    <row r="428" spans="7:11">
      <c r="G428" s="21"/>
      <c r="H428" s="21"/>
      <c r="I428" s="21"/>
      <c r="J428" s="21"/>
      <c r="K428" s="17"/>
    </row>
    <row r="429" spans="7:11">
      <c r="G429" s="21"/>
      <c r="H429" s="21"/>
      <c r="I429" s="21"/>
      <c r="J429" s="21"/>
      <c r="K429" s="17"/>
    </row>
    <row r="430" spans="7:11">
      <c r="G430" s="21"/>
      <c r="H430" s="21"/>
      <c r="I430" s="21"/>
      <c r="J430" s="21"/>
      <c r="K430" s="17"/>
    </row>
    <row r="431" spans="7:11">
      <c r="G431" s="21"/>
      <c r="H431" s="21"/>
      <c r="I431" s="21"/>
      <c r="J431" s="21"/>
      <c r="K431" s="17"/>
    </row>
    <row r="432" spans="7:11">
      <c r="G432" s="21"/>
      <c r="H432" s="21"/>
      <c r="I432" s="21"/>
      <c r="J432" s="21"/>
      <c r="K432" s="17"/>
    </row>
    <row r="433" spans="7:11">
      <c r="G433" s="21"/>
      <c r="H433" s="21"/>
      <c r="I433" s="21"/>
      <c r="J433" s="21"/>
      <c r="K433" s="17"/>
    </row>
    <row r="434" spans="7:11">
      <c r="G434" s="21"/>
      <c r="H434" s="21"/>
      <c r="I434" s="21"/>
      <c r="J434" s="21"/>
      <c r="K434" s="17"/>
    </row>
    <row r="435" spans="7:11">
      <c r="G435" s="21"/>
      <c r="H435" s="21"/>
      <c r="I435" s="21"/>
      <c r="J435" s="21"/>
      <c r="K435" s="17"/>
    </row>
    <row r="436" spans="7:11">
      <c r="G436" s="21"/>
      <c r="H436" s="21"/>
      <c r="I436" s="21"/>
      <c r="J436" s="21"/>
      <c r="K436" s="17"/>
    </row>
    <row r="437" spans="7:11">
      <c r="G437" s="21"/>
      <c r="H437" s="21"/>
      <c r="I437" s="21"/>
      <c r="J437" s="21"/>
      <c r="K437" s="17"/>
    </row>
    <row r="438" spans="7:11">
      <c r="G438" s="21"/>
      <c r="H438" s="21"/>
      <c r="I438" s="21"/>
      <c r="J438" s="21"/>
      <c r="K438" s="17"/>
    </row>
    <row r="439" spans="7:11">
      <c r="G439" s="21"/>
      <c r="H439" s="21"/>
      <c r="I439" s="21"/>
      <c r="J439" s="21"/>
      <c r="K439" s="17"/>
    </row>
    <row r="440" spans="7:11">
      <c r="G440" s="21"/>
      <c r="H440" s="21"/>
      <c r="I440" s="21"/>
      <c r="J440" s="21"/>
      <c r="K440" s="17"/>
    </row>
    <row r="441" spans="7:11">
      <c r="G441" s="21"/>
      <c r="H441" s="21"/>
      <c r="I441" s="21"/>
      <c r="J441" s="21"/>
      <c r="K441" s="17"/>
    </row>
    <row r="442" spans="7:11">
      <c r="G442" s="21"/>
      <c r="H442" s="21"/>
      <c r="I442" s="21"/>
      <c r="J442" s="21"/>
      <c r="K442" s="17"/>
    </row>
    <row r="443" spans="7:11">
      <c r="G443" s="21"/>
      <c r="H443" s="21"/>
      <c r="I443" s="21"/>
      <c r="J443" s="21"/>
      <c r="K443" s="17"/>
    </row>
    <row r="444" spans="7:11">
      <c r="G444" s="21"/>
      <c r="H444" s="21"/>
      <c r="I444" s="21"/>
      <c r="J444" s="21"/>
      <c r="K444" s="17"/>
    </row>
    <row r="445" spans="7:11">
      <c r="G445" s="21"/>
      <c r="H445" s="21"/>
      <c r="I445" s="21"/>
      <c r="J445" s="21"/>
      <c r="K445" s="17"/>
    </row>
    <row r="446" spans="7:11">
      <c r="G446" s="21"/>
      <c r="H446" s="21"/>
      <c r="I446" s="21"/>
      <c r="J446" s="21"/>
      <c r="K446" s="17"/>
    </row>
    <row r="447" spans="7:11">
      <c r="G447" s="21"/>
      <c r="H447" s="21"/>
      <c r="I447" s="21"/>
      <c r="J447" s="21"/>
      <c r="K447" s="17"/>
    </row>
    <row r="448" spans="7:11">
      <c r="G448" s="21"/>
      <c r="H448" s="21"/>
      <c r="I448" s="21"/>
      <c r="J448" s="21"/>
      <c r="K448" s="17"/>
    </row>
    <row r="449" spans="7:11">
      <c r="G449" s="21"/>
      <c r="H449" s="21"/>
      <c r="I449" s="21"/>
      <c r="J449" s="21"/>
      <c r="K449" s="17"/>
    </row>
    <row r="450" spans="7:11">
      <c r="G450" s="21"/>
      <c r="H450" s="21"/>
      <c r="I450" s="21"/>
      <c r="J450" s="21"/>
      <c r="K450" s="17"/>
    </row>
    <row r="451" spans="7:11">
      <c r="G451" s="21"/>
      <c r="H451" s="21"/>
      <c r="I451" s="21"/>
      <c r="J451" s="21"/>
      <c r="K451" s="17"/>
    </row>
    <row r="452" spans="7:11">
      <c r="G452" s="21"/>
      <c r="H452" s="21"/>
      <c r="I452" s="21"/>
      <c r="J452" s="21"/>
      <c r="K452" s="17"/>
    </row>
    <row r="453" spans="7:11">
      <c r="G453" s="21"/>
      <c r="H453" s="21"/>
      <c r="I453" s="21"/>
      <c r="J453" s="21"/>
      <c r="K453" s="17"/>
    </row>
    <row r="454" spans="7:11">
      <c r="G454" s="21"/>
      <c r="H454" s="21"/>
      <c r="I454" s="21"/>
      <c r="J454" s="21"/>
      <c r="K454" s="17"/>
    </row>
    <row r="455" spans="7:11">
      <c r="G455" s="21"/>
      <c r="H455" s="21"/>
      <c r="I455" s="21"/>
      <c r="J455" s="21"/>
      <c r="K455" s="17"/>
    </row>
    <row r="456" spans="7:11">
      <c r="G456" s="21"/>
      <c r="H456" s="21"/>
      <c r="I456" s="21"/>
      <c r="J456" s="21"/>
      <c r="K456" s="17"/>
    </row>
    <row r="457" spans="7:11">
      <c r="G457" s="21"/>
      <c r="H457" s="21"/>
      <c r="I457" s="21"/>
      <c r="J457" s="21"/>
      <c r="K457" s="17"/>
    </row>
    <row r="458" spans="7:11">
      <c r="G458" s="21"/>
      <c r="H458" s="21"/>
      <c r="I458" s="21"/>
      <c r="J458" s="21"/>
      <c r="K458" s="17"/>
    </row>
    <row r="459" spans="7:11">
      <c r="G459" s="21"/>
      <c r="H459" s="21"/>
      <c r="I459" s="21"/>
      <c r="J459" s="21"/>
      <c r="K459" s="17"/>
    </row>
    <row r="460" spans="7:11">
      <c r="G460" s="21"/>
      <c r="H460" s="21"/>
      <c r="I460" s="21"/>
      <c r="J460" s="21"/>
      <c r="K460" s="17"/>
    </row>
    <row r="461" spans="7:11">
      <c r="G461" s="21"/>
      <c r="H461" s="21"/>
      <c r="I461" s="21"/>
      <c r="J461" s="21"/>
      <c r="K461" s="17"/>
    </row>
    <row r="462" spans="7:11">
      <c r="G462" s="21"/>
      <c r="H462" s="21"/>
      <c r="I462" s="21"/>
      <c r="J462" s="21"/>
      <c r="K462" s="17"/>
    </row>
    <row r="463" spans="7:11">
      <c r="G463" s="21"/>
      <c r="H463" s="21"/>
      <c r="I463" s="21"/>
      <c r="J463" s="21"/>
      <c r="K463" s="17"/>
    </row>
    <row r="464" spans="7:11">
      <c r="G464" s="21"/>
      <c r="H464" s="21"/>
      <c r="I464" s="21"/>
      <c r="J464" s="21"/>
      <c r="K464" s="17"/>
    </row>
    <row r="465" spans="7:11">
      <c r="G465" s="21"/>
      <c r="H465" s="21"/>
      <c r="I465" s="21"/>
      <c r="J465" s="21"/>
      <c r="K465" s="17"/>
    </row>
    <row r="466" spans="7:11">
      <c r="G466" s="21"/>
      <c r="H466" s="21"/>
      <c r="I466" s="21"/>
      <c r="J466" s="21"/>
      <c r="K466" s="17"/>
    </row>
    <row r="467" spans="7:11">
      <c r="G467" s="21"/>
      <c r="H467" s="21"/>
      <c r="I467" s="21"/>
      <c r="J467" s="21"/>
      <c r="K467" s="17"/>
    </row>
    <row r="468" spans="7:11">
      <c r="G468" s="21"/>
      <c r="H468" s="21"/>
      <c r="I468" s="21"/>
      <c r="J468" s="21"/>
      <c r="K468" s="17"/>
    </row>
    <row r="469" spans="7:11">
      <c r="G469" s="21"/>
      <c r="H469" s="21"/>
      <c r="I469" s="21"/>
      <c r="J469" s="21"/>
      <c r="K469" s="17"/>
    </row>
    <row r="470" spans="7:11">
      <c r="G470" s="21"/>
      <c r="H470" s="21"/>
      <c r="I470" s="21"/>
      <c r="J470" s="21"/>
      <c r="K470" s="17"/>
    </row>
    <row r="471" spans="7:11">
      <c r="G471" s="21"/>
      <c r="H471" s="21"/>
      <c r="I471" s="21"/>
      <c r="J471" s="21"/>
      <c r="K471" s="17"/>
    </row>
    <row r="472" spans="7:11">
      <c r="G472" s="21"/>
      <c r="H472" s="21"/>
      <c r="I472" s="21"/>
      <c r="J472" s="21"/>
      <c r="K472" s="17"/>
    </row>
    <row r="473" spans="7:11">
      <c r="G473" s="21"/>
      <c r="H473" s="21"/>
      <c r="I473" s="21"/>
      <c r="J473" s="21"/>
      <c r="K473" s="17"/>
    </row>
    <row r="474" spans="7:11">
      <c r="G474" s="21"/>
      <c r="H474" s="21"/>
      <c r="I474" s="21"/>
      <c r="J474" s="21"/>
      <c r="K474" s="17"/>
    </row>
    <row r="475" spans="7:11">
      <c r="G475" s="21"/>
      <c r="H475" s="21"/>
      <c r="I475" s="21"/>
      <c r="J475" s="21"/>
      <c r="K475" s="17"/>
    </row>
    <row r="476" spans="7:11">
      <c r="G476" s="21"/>
      <c r="H476" s="21"/>
      <c r="I476" s="21"/>
      <c r="J476" s="21"/>
      <c r="K476" s="17"/>
    </row>
    <row r="477" spans="7:11">
      <c r="G477" s="21"/>
      <c r="H477" s="21"/>
      <c r="I477" s="21"/>
      <c r="J477" s="21"/>
      <c r="K477" s="17"/>
    </row>
    <row r="478" spans="7:11">
      <c r="G478" s="21"/>
      <c r="H478" s="21"/>
      <c r="I478" s="21"/>
      <c r="J478" s="21"/>
      <c r="K478" s="17"/>
    </row>
    <row r="479" spans="7:11">
      <c r="G479" s="21"/>
      <c r="H479" s="21"/>
      <c r="I479" s="21"/>
      <c r="J479" s="21"/>
      <c r="K479" s="17"/>
    </row>
    <row r="480" spans="7:11">
      <c r="G480" s="21"/>
      <c r="H480" s="21"/>
      <c r="I480" s="21"/>
      <c r="J480" s="21"/>
      <c r="K480" s="17"/>
    </row>
    <row r="481" spans="7:11">
      <c r="G481" s="21"/>
      <c r="H481" s="21"/>
      <c r="I481" s="21"/>
      <c r="J481" s="21"/>
      <c r="K481" s="17"/>
    </row>
    <row r="482" spans="7:11">
      <c r="G482" s="21"/>
      <c r="H482" s="21"/>
      <c r="I482" s="21"/>
      <c r="J482" s="21"/>
      <c r="K482" s="17"/>
    </row>
    <row r="483" spans="7:11">
      <c r="G483" s="21"/>
      <c r="H483" s="21"/>
      <c r="I483" s="21"/>
      <c r="J483" s="21"/>
      <c r="K483" s="17"/>
    </row>
    <row r="484" spans="7:11">
      <c r="G484" s="21"/>
      <c r="H484" s="21"/>
      <c r="I484" s="21"/>
      <c r="J484" s="21"/>
      <c r="K484" s="17"/>
    </row>
    <row r="485" spans="7:11">
      <c r="G485" s="21"/>
      <c r="H485" s="21"/>
      <c r="I485" s="21"/>
      <c r="J485" s="21"/>
      <c r="K485" s="17"/>
    </row>
    <row r="486" spans="7:11">
      <c r="G486" s="21"/>
      <c r="H486" s="21"/>
      <c r="I486" s="21"/>
      <c r="J486" s="21"/>
      <c r="K486" s="17"/>
    </row>
    <row r="487" spans="7:11">
      <c r="G487" s="21"/>
      <c r="H487" s="21"/>
      <c r="I487" s="21"/>
      <c r="J487" s="21"/>
      <c r="K487" s="17"/>
    </row>
    <row r="488" spans="7:11">
      <c r="G488" s="21"/>
      <c r="H488" s="21"/>
      <c r="I488" s="21"/>
      <c r="J488" s="21"/>
      <c r="K488" s="17"/>
    </row>
    <row r="489" spans="7:11">
      <c r="G489" s="21"/>
      <c r="H489" s="21"/>
      <c r="I489" s="21"/>
      <c r="J489" s="21"/>
      <c r="K489" s="17"/>
    </row>
    <row r="490" spans="7:11">
      <c r="G490" s="21"/>
      <c r="H490" s="21"/>
      <c r="I490" s="21"/>
      <c r="J490" s="21"/>
      <c r="K490" s="17"/>
    </row>
    <row r="491" spans="7:11">
      <c r="G491" s="21"/>
      <c r="H491" s="21"/>
      <c r="I491" s="21"/>
      <c r="J491" s="21"/>
      <c r="K491" s="17"/>
    </row>
    <row r="492" spans="7:11">
      <c r="G492" s="21"/>
      <c r="H492" s="21"/>
      <c r="I492" s="21"/>
      <c r="J492" s="21"/>
      <c r="K492" s="17"/>
    </row>
    <row r="493" spans="7:11">
      <c r="G493" s="21"/>
      <c r="H493" s="21"/>
      <c r="I493" s="21"/>
      <c r="J493" s="21"/>
      <c r="K493" s="17"/>
    </row>
    <row r="494" spans="7:11">
      <c r="G494" s="21"/>
      <c r="H494" s="21"/>
      <c r="I494" s="21"/>
      <c r="J494" s="21"/>
      <c r="K494" s="17"/>
    </row>
    <row r="495" spans="7:11">
      <c r="G495" s="21"/>
      <c r="H495" s="21"/>
      <c r="I495" s="21"/>
      <c r="J495" s="21"/>
      <c r="K495" s="17"/>
    </row>
    <row r="496" spans="7:11">
      <c r="G496" s="21"/>
      <c r="H496" s="21"/>
      <c r="I496" s="21"/>
      <c r="J496" s="21"/>
      <c r="K496" s="17"/>
    </row>
    <row r="497" spans="7:11">
      <c r="G497" s="21"/>
      <c r="H497" s="21"/>
      <c r="I497" s="21"/>
      <c r="J497" s="21"/>
      <c r="K497" s="17"/>
    </row>
    <row r="498" spans="7:11">
      <c r="G498" s="21"/>
      <c r="H498" s="21"/>
      <c r="I498" s="21"/>
      <c r="J498" s="21"/>
      <c r="K498" s="17"/>
    </row>
    <row r="499" spans="7:11">
      <c r="G499" s="21"/>
      <c r="H499" s="21"/>
      <c r="I499" s="21"/>
      <c r="J499" s="21"/>
      <c r="K499" s="17"/>
    </row>
    <row r="500" spans="7:11">
      <c r="G500" s="21"/>
      <c r="H500" s="21"/>
      <c r="I500" s="21"/>
      <c r="J500" s="21"/>
      <c r="K500" s="17"/>
    </row>
    <row r="501" spans="7:11">
      <c r="G501" s="21"/>
      <c r="H501" s="21"/>
      <c r="I501" s="21"/>
      <c r="J501" s="21"/>
      <c r="K501" s="17"/>
    </row>
    <row r="502" spans="7:11">
      <c r="G502" s="21"/>
      <c r="H502" s="21"/>
      <c r="I502" s="21"/>
      <c r="J502" s="21"/>
      <c r="K502" s="17"/>
    </row>
    <row r="503" spans="7:11">
      <c r="G503" s="21"/>
      <c r="H503" s="21"/>
      <c r="I503" s="21"/>
      <c r="J503" s="21"/>
      <c r="K503" s="17"/>
    </row>
    <row r="504" spans="7:11">
      <c r="G504" s="21"/>
      <c r="H504" s="21"/>
      <c r="I504" s="21"/>
      <c r="J504" s="21"/>
      <c r="K504" s="17"/>
    </row>
    <row r="505" spans="7:11">
      <c r="G505" s="21"/>
      <c r="H505" s="21"/>
      <c r="I505" s="21"/>
      <c r="J505" s="21"/>
      <c r="K505" s="17"/>
    </row>
    <row r="506" spans="7:11">
      <c r="G506" s="21"/>
      <c r="H506" s="21"/>
      <c r="I506" s="21"/>
      <c r="J506" s="21"/>
      <c r="K506" s="17"/>
    </row>
    <row r="507" spans="7:11">
      <c r="G507" s="21"/>
      <c r="H507" s="21"/>
      <c r="I507" s="21"/>
      <c r="J507" s="21"/>
      <c r="K507" s="17"/>
    </row>
    <row r="508" spans="7:11">
      <c r="G508" s="21"/>
      <c r="H508" s="21"/>
      <c r="I508" s="21"/>
      <c r="J508" s="21"/>
      <c r="K508" s="17"/>
    </row>
    <row r="509" spans="7:11">
      <c r="G509" s="21"/>
      <c r="H509" s="21"/>
      <c r="I509" s="21"/>
      <c r="J509" s="21"/>
      <c r="K509" s="17"/>
    </row>
    <row r="510" spans="7:11">
      <c r="G510" s="21"/>
      <c r="H510" s="21"/>
      <c r="I510" s="21"/>
      <c r="J510" s="21"/>
      <c r="K510" s="17"/>
    </row>
    <row r="511" spans="7:11">
      <c r="G511" s="21"/>
      <c r="H511" s="21"/>
      <c r="I511" s="21"/>
      <c r="J511" s="21"/>
      <c r="K511" s="17"/>
    </row>
    <row r="512" spans="7:11">
      <c r="G512" s="21"/>
      <c r="H512" s="21"/>
      <c r="I512" s="21"/>
      <c r="J512" s="21"/>
      <c r="K512" s="17"/>
    </row>
    <row r="513" spans="7:11">
      <c r="G513" s="21"/>
      <c r="H513" s="21"/>
      <c r="I513" s="21"/>
      <c r="J513" s="21"/>
      <c r="K513" s="17"/>
    </row>
    <row r="514" spans="7:11">
      <c r="G514" s="21"/>
      <c r="H514" s="21"/>
      <c r="I514" s="21"/>
      <c r="J514" s="21"/>
      <c r="K514" s="17"/>
    </row>
    <row r="515" spans="7:11">
      <c r="G515" s="21"/>
      <c r="H515" s="21"/>
      <c r="I515" s="21"/>
      <c r="J515" s="21"/>
      <c r="K515" s="17"/>
    </row>
    <row r="516" spans="7:11">
      <c r="G516" s="21"/>
      <c r="H516" s="21"/>
      <c r="I516" s="21"/>
      <c r="J516" s="21"/>
      <c r="K516" s="17"/>
    </row>
    <row r="517" spans="7:11">
      <c r="G517" s="21"/>
      <c r="H517" s="21"/>
      <c r="I517" s="21"/>
      <c r="J517" s="21"/>
      <c r="K517" s="17"/>
    </row>
    <row r="518" spans="7:11">
      <c r="G518" s="21"/>
      <c r="H518" s="21"/>
      <c r="I518" s="21"/>
      <c r="J518" s="21"/>
      <c r="K518" s="17"/>
    </row>
    <row r="519" spans="7:11">
      <c r="G519" s="21"/>
      <c r="H519" s="21"/>
      <c r="I519" s="21"/>
      <c r="J519" s="21"/>
      <c r="K519" s="17"/>
    </row>
    <row r="520" spans="7:11">
      <c r="G520" s="21"/>
      <c r="H520" s="21"/>
      <c r="I520" s="21"/>
      <c r="J520" s="21"/>
      <c r="K520" s="17"/>
    </row>
    <row r="521" spans="7:11">
      <c r="G521" s="21"/>
      <c r="H521" s="21"/>
      <c r="I521" s="21"/>
      <c r="J521" s="21"/>
      <c r="K521" s="17"/>
    </row>
    <row r="522" spans="7:11">
      <c r="G522" s="21"/>
      <c r="H522" s="21"/>
      <c r="I522" s="21"/>
      <c r="J522" s="21"/>
      <c r="K522" s="17"/>
    </row>
    <row r="523" spans="7:11">
      <c r="G523" s="21"/>
      <c r="H523" s="21"/>
      <c r="I523" s="21"/>
      <c r="J523" s="21"/>
      <c r="K523" s="17"/>
    </row>
    <row r="524" spans="7:11">
      <c r="G524" s="21"/>
      <c r="H524" s="21"/>
      <c r="I524" s="21"/>
      <c r="J524" s="21"/>
      <c r="K524" s="17"/>
    </row>
    <row r="525" spans="7:11">
      <c r="G525" s="21"/>
      <c r="H525" s="21"/>
      <c r="I525" s="21"/>
      <c r="J525" s="21"/>
      <c r="K525" s="17"/>
    </row>
    <row r="526" spans="7:11">
      <c r="G526" s="21"/>
      <c r="H526" s="21"/>
      <c r="I526" s="21"/>
      <c r="J526" s="21"/>
      <c r="K526" s="17"/>
    </row>
    <row r="527" spans="7:11">
      <c r="G527" s="21"/>
      <c r="H527" s="21"/>
      <c r="I527" s="21"/>
      <c r="J527" s="21"/>
      <c r="K527" s="17"/>
    </row>
    <row r="528" spans="7:11">
      <c r="G528" s="21"/>
      <c r="H528" s="21"/>
      <c r="I528" s="21"/>
      <c r="J528" s="21"/>
      <c r="K528" s="17"/>
    </row>
    <row r="529" spans="7:11">
      <c r="G529" s="21"/>
      <c r="H529" s="21"/>
      <c r="I529" s="21"/>
      <c r="J529" s="21"/>
      <c r="K529" s="17"/>
    </row>
    <row r="530" spans="7:11">
      <c r="G530" s="21"/>
      <c r="H530" s="21"/>
      <c r="I530" s="21"/>
      <c r="J530" s="21"/>
      <c r="K530" s="17"/>
    </row>
    <row r="531" spans="7:11">
      <c r="G531" s="21"/>
      <c r="H531" s="21"/>
      <c r="I531" s="21"/>
      <c r="J531" s="21"/>
      <c r="K531" s="17"/>
    </row>
    <row r="532" spans="7:11">
      <c r="G532" s="21"/>
      <c r="H532" s="21"/>
      <c r="I532" s="21"/>
      <c r="J532" s="21"/>
      <c r="K532" s="17"/>
    </row>
    <row r="533" spans="7:11">
      <c r="G533" s="21"/>
      <c r="H533" s="21"/>
      <c r="I533" s="21"/>
      <c r="J533" s="21"/>
      <c r="K533" s="17"/>
    </row>
    <row r="534" spans="7:11">
      <c r="G534" s="21"/>
      <c r="H534" s="21"/>
      <c r="I534" s="21"/>
      <c r="J534" s="21"/>
      <c r="K534" s="17"/>
    </row>
    <row r="535" spans="7:11">
      <c r="G535" s="21"/>
      <c r="H535" s="21"/>
      <c r="I535" s="21"/>
      <c r="J535" s="21"/>
      <c r="K535" s="17"/>
    </row>
    <row r="536" spans="7:11">
      <c r="G536" s="21"/>
      <c r="H536" s="21"/>
      <c r="I536" s="21"/>
      <c r="J536" s="21"/>
      <c r="K536" s="17"/>
    </row>
    <row r="537" spans="7:11">
      <c r="G537" s="21"/>
      <c r="H537" s="21"/>
      <c r="I537" s="21"/>
      <c r="J537" s="21"/>
      <c r="K537" s="17"/>
    </row>
    <row r="538" spans="7:11">
      <c r="G538" s="21"/>
      <c r="H538" s="21"/>
      <c r="I538" s="21"/>
      <c r="J538" s="21"/>
      <c r="K538" s="17"/>
    </row>
    <row r="539" spans="7:11">
      <c r="G539" s="21"/>
      <c r="H539" s="21"/>
      <c r="I539" s="21"/>
      <c r="J539" s="21"/>
      <c r="K539" s="17"/>
    </row>
    <row r="540" spans="7:11">
      <c r="G540" s="21"/>
      <c r="H540" s="21"/>
      <c r="I540" s="21"/>
      <c r="J540" s="21"/>
      <c r="K540" s="17"/>
    </row>
    <row r="541" spans="7:11">
      <c r="G541" s="21"/>
      <c r="H541" s="21"/>
      <c r="I541" s="21"/>
      <c r="J541" s="21"/>
      <c r="K541" s="17"/>
    </row>
    <row r="542" spans="7:11">
      <c r="G542" s="21"/>
      <c r="H542" s="21"/>
      <c r="I542" s="21"/>
      <c r="J542" s="21"/>
      <c r="K542" s="17"/>
    </row>
    <row r="543" spans="7:11">
      <c r="G543" s="21"/>
      <c r="H543" s="21"/>
      <c r="I543" s="21"/>
      <c r="J543" s="21"/>
      <c r="K543" s="17"/>
    </row>
    <row r="544" spans="7:11">
      <c r="G544" s="21"/>
      <c r="H544" s="21"/>
      <c r="I544" s="21"/>
      <c r="J544" s="21"/>
      <c r="K544" s="17"/>
    </row>
    <row r="545" spans="7:11">
      <c r="G545" s="21"/>
      <c r="H545" s="21"/>
      <c r="I545" s="21"/>
      <c r="J545" s="21"/>
      <c r="K545" s="17"/>
    </row>
    <row r="546" spans="7:11">
      <c r="G546" s="21"/>
      <c r="H546" s="21"/>
      <c r="I546" s="21"/>
      <c r="J546" s="21"/>
      <c r="K546" s="17"/>
    </row>
    <row r="547" spans="7:11">
      <c r="G547" s="21"/>
      <c r="H547" s="21"/>
      <c r="I547" s="21"/>
      <c r="J547" s="21"/>
      <c r="K547" s="17"/>
    </row>
    <row r="548" spans="7:11">
      <c r="G548" s="21"/>
      <c r="H548" s="21"/>
      <c r="I548" s="21"/>
      <c r="J548" s="21"/>
      <c r="K548" s="17"/>
    </row>
    <row r="549" spans="7:11">
      <c r="G549" s="21"/>
      <c r="H549" s="21"/>
      <c r="I549" s="21"/>
      <c r="J549" s="21"/>
      <c r="K549" s="17"/>
    </row>
    <row r="550" spans="7:11">
      <c r="G550" s="21"/>
      <c r="H550" s="21"/>
      <c r="I550" s="21"/>
      <c r="J550" s="21"/>
      <c r="K550" s="17"/>
    </row>
    <row r="551" spans="7:11">
      <c r="G551" s="21"/>
      <c r="H551" s="21"/>
      <c r="I551" s="21"/>
      <c r="J551" s="21"/>
      <c r="K551" s="17"/>
    </row>
    <row r="552" spans="7:11">
      <c r="G552" s="21"/>
      <c r="H552" s="21"/>
      <c r="I552" s="21"/>
      <c r="J552" s="21"/>
      <c r="K552" s="17"/>
    </row>
    <row r="553" spans="7:11">
      <c r="G553" s="21"/>
      <c r="H553" s="21"/>
      <c r="I553" s="21"/>
      <c r="J553" s="21"/>
      <c r="K553" s="17"/>
    </row>
    <row r="554" spans="7:11">
      <c r="G554" s="21"/>
      <c r="H554" s="21"/>
      <c r="I554" s="21"/>
      <c r="J554" s="21"/>
      <c r="K554" s="17"/>
    </row>
    <row r="555" spans="7:11">
      <c r="G555" s="21"/>
      <c r="H555" s="21"/>
      <c r="I555" s="21"/>
      <c r="J555" s="21"/>
      <c r="K555" s="17"/>
    </row>
    <row r="556" spans="7:11">
      <c r="G556" s="21"/>
      <c r="H556" s="21"/>
      <c r="I556" s="21"/>
      <c r="J556" s="21"/>
      <c r="K556" s="17"/>
    </row>
    <row r="557" spans="7:11">
      <c r="G557" s="21"/>
      <c r="H557" s="21"/>
      <c r="I557" s="21"/>
      <c r="J557" s="21"/>
      <c r="K557" s="17"/>
    </row>
    <row r="558" spans="7:11">
      <c r="G558" s="21"/>
      <c r="H558" s="21"/>
      <c r="I558" s="21"/>
      <c r="J558" s="21"/>
      <c r="K558" s="17"/>
    </row>
    <row r="559" spans="7:11">
      <c r="G559" s="21"/>
      <c r="H559" s="21"/>
      <c r="I559" s="21"/>
      <c r="J559" s="21"/>
      <c r="K559" s="17"/>
    </row>
    <row r="560" spans="7:11">
      <c r="G560" s="21"/>
      <c r="H560" s="21"/>
      <c r="I560" s="21"/>
      <c r="J560" s="21"/>
      <c r="K560" s="17"/>
    </row>
    <row r="561" spans="7:11">
      <c r="G561" s="21"/>
      <c r="H561" s="21"/>
      <c r="I561" s="21"/>
      <c r="J561" s="21"/>
      <c r="K561" s="17"/>
    </row>
    <row r="562" spans="7:11">
      <c r="G562" s="21"/>
      <c r="H562" s="21"/>
      <c r="I562" s="21"/>
      <c r="J562" s="21"/>
      <c r="K562" s="17"/>
    </row>
    <row r="563" spans="7:11">
      <c r="G563" s="21"/>
      <c r="H563" s="21"/>
      <c r="I563" s="21"/>
      <c r="J563" s="21"/>
      <c r="K563" s="17"/>
    </row>
    <row r="564" spans="7:11">
      <c r="G564" s="21"/>
      <c r="H564" s="21"/>
      <c r="I564" s="21"/>
      <c r="J564" s="21"/>
      <c r="K564" s="17"/>
    </row>
    <row r="565" spans="7:11">
      <c r="G565" s="21"/>
      <c r="H565" s="21"/>
      <c r="I565" s="21"/>
      <c r="J565" s="21"/>
      <c r="K565" s="17"/>
    </row>
    <row r="566" spans="7:11">
      <c r="G566" s="21"/>
      <c r="H566" s="21"/>
      <c r="I566" s="21"/>
      <c r="J566" s="21"/>
      <c r="K566" s="17"/>
    </row>
    <row r="567" spans="7:11">
      <c r="G567" s="21"/>
      <c r="H567" s="21"/>
      <c r="I567" s="21"/>
      <c r="J567" s="21"/>
      <c r="K567" s="17"/>
    </row>
    <row r="568" spans="7:11">
      <c r="G568" s="21"/>
      <c r="H568" s="21"/>
      <c r="I568" s="21"/>
      <c r="J568" s="21"/>
      <c r="K568" s="17"/>
    </row>
    <row r="569" spans="7:11">
      <c r="G569" s="21"/>
      <c r="H569" s="21"/>
      <c r="I569" s="21"/>
      <c r="J569" s="21"/>
      <c r="K569" s="17"/>
    </row>
    <row r="570" spans="7:11">
      <c r="G570" s="21"/>
      <c r="H570" s="21"/>
      <c r="I570" s="21"/>
      <c r="J570" s="21"/>
      <c r="K570" s="17"/>
    </row>
    <row r="571" spans="7:11">
      <c r="G571" s="21"/>
      <c r="H571" s="21"/>
      <c r="I571" s="21"/>
      <c r="J571" s="21"/>
      <c r="K571" s="17"/>
    </row>
    <row r="572" spans="7:11">
      <c r="G572" s="21"/>
      <c r="H572" s="21"/>
      <c r="I572" s="21"/>
      <c r="J572" s="21"/>
      <c r="K572" s="17"/>
    </row>
    <row r="573" spans="7:11">
      <c r="G573" s="21"/>
      <c r="H573" s="21"/>
      <c r="I573" s="21"/>
      <c r="J573" s="21"/>
      <c r="K573" s="17"/>
    </row>
    <row r="574" spans="7:11">
      <c r="G574" s="21"/>
      <c r="H574" s="21"/>
      <c r="I574" s="21"/>
      <c r="J574" s="21"/>
      <c r="K574" s="17"/>
    </row>
    <row r="575" spans="7:11">
      <c r="G575" s="21"/>
      <c r="H575" s="21"/>
      <c r="I575" s="21"/>
      <c r="J575" s="21"/>
      <c r="K575" s="17"/>
    </row>
    <row r="576" spans="7:11">
      <c r="G576" s="21"/>
      <c r="H576" s="21"/>
      <c r="I576" s="21"/>
      <c r="J576" s="21"/>
      <c r="K576" s="17"/>
    </row>
    <row r="577" spans="7:11">
      <c r="G577" s="21"/>
      <c r="H577" s="21"/>
      <c r="I577" s="21"/>
      <c r="J577" s="21"/>
      <c r="K577" s="17"/>
    </row>
    <row r="578" spans="7:11">
      <c r="G578" s="21"/>
      <c r="H578" s="21"/>
      <c r="I578" s="21"/>
      <c r="J578" s="21"/>
      <c r="K578" s="17"/>
    </row>
    <row r="579" spans="7:11">
      <c r="G579" s="21"/>
      <c r="H579" s="21"/>
      <c r="I579" s="21"/>
      <c r="J579" s="21"/>
      <c r="K579" s="17"/>
    </row>
    <row r="580" spans="7:11">
      <c r="G580" s="21"/>
      <c r="H580" s="21"/>
      <c r="I580" s="21"/>
      <c r="J580" s="21"/>
      <c r="K580" s="17"/>
    </row>
    <row r="581" spans="7:11">
      <c r="G581" s="21"/>
      <c r="H581" s="21"/>
      <c r="I581" s="21"/>
      <c r="J581" s="21"/>
      <c r="K581" s="17"/>
    </row>
    <row r="582" spans="7:11">
      <c r="G582" s="21"/>
      <c r="H582" s="21"/>
      <c r="I582" s="21"/>
      <c r="J582" s="21"/>
      <c r="K582" s="17"/>
    </row>
    <row r="583" spans="7:11">
      <c r="G583" s="21"/>
      <c r="H583" s="21"/>
      <c r="I583" s="21"/>
      <c r="J583" s="21"/>
      <c r="K583" s="17"/>
    </row>
    <row r="584" spans="7:11">
      <c r="G584" s="21"/>
      <c r="H584" s="21"/>
      <c r="I584" s="21"/>
      <c r="J584" s="21"/>
      <c r="K584" s="17"/>
    </row>
    <row r="585" spans="7:11">
      <c r="G585" s="21"/>
      <c r="H585" s="21"/>
      <c r="I585" s="21"/>
      <c r="J585" s="21"/>
      <c r="K585" s="17"/>
    </row>
    <row r="586" spans="7:11">
      <c r="G586" s="21"/>
      <c r="H586" s="21"/>
      <c r="I586" s="21"/>
      <c r="J586" s="21"/>
      <c r="K586" s="17"/>
    </row>
    <row r="587" spans="7:11">
      <c r="G587" s="21"/>
      <c r="H587" s="21"/>
      <c r="I587" s="21"/>
      <c r="J587" s="21"/>
      <c r="K587" s="17"/>
    </row>
    <row r="588" spans="7:11">
      <c r="G588" s="21"/>
      <c r="H588" s="21"/>
      <c r="I588" s="21"/>
      <c r="J588" s="21"/>
      <c r="K588" s="17"/>
    </row>
    <row r="589" spans="7:11">
      <c r="G589" s="21"/>
      <c r="H589" s="21"/>
      <c r="I589" s="21"/>
      <c r="J589" s="21"/>
      <c r="K589" s="17"/>
    </row>
    <row r="590" spans="7:11">
      <c r="G590" s="21"/>
      <c r="H590" s="21"/>
      <c r="I590" s="21"/>
      <c r="J590" s="21"/>
      <c r="K590" s="17"/>
    </row>
    <row r="591" spans="7:11">
      <c r="G591" s="21"/>
      <c r="H591" s="21"/>
      <c r="I591" s="21"/>
      <c r="J591" s="21"/>
      <c r="K591" s="17"/>
    </row>
    <row r="592" spans="7:11">
      <c r="G592" s="21"/>
      <c r="H592" s="21"/>
      <c r="I592" s="21"/>
      <c r="J592" s="21"/>
      <c r="K592" s="17"/>
    </row>
    <row r="593" spans="7:11">
      <c r="G593" s="21"/>
      <c r="H593" s="21"/>
      <c r="I593" s="21"/>
      <c r="J593" s="21"/>
      <c r="K593" s="17"/>
    </row>
    <row r="594" spans="7:11">
      <c r="G594" s="21"/>
      <c r="H594" s="21"/>
      <c r="I594" s="21"/>
      <c r="J594" s="21"/>
      <c r="K594" s="17"/>
    </row>
    <row r="595" spans="7:11">
      <c r="G595" s="21"/>
      <c r="H595" s="21"/>
      <c r="I595" s="21"/>
      <c r="J595" s="21"/>
      <c r="K595" s="17"/>
    </row>
    <row r="596" spans="7:11">
      <c r="G596" s="21"/>
      <c r="H596" s="21"/>
      <c r="I596" s="21"/>
      <c r="J596" s="21"/>
      <c r="K596" s="17"/>
    </row>
    <row r="597" spans="7:11">
      <c r="G597" s="21"/>
      <c r="H597" s="21"/>
      <c r="I597" s="21"/>
      <c r="J597" s="21"/>
      <c r="K597" s="17"/>
    </row>
    <row r="598" spans="7:11">
      <c r="G598" s="21"/>
      <c r="H598" s="21"/>
      <c r="I598" s="21"/>
      <c r="J598" s="21"/>
      <c r="K598" s="17"/>
    </row>
    <row r="599" spans="7:11">
      <c r="G599" s="21"/>
      <c r="H599" s="21"/>
      <c r="I599" s="21"/>
      <c r="J599" s="21"/>
      <c r="K599" s="17"/>
    </row>
    <row r="600" spans="7:11">
      <c r="G600" s="21"/>
      <c r="H600" s="21"/>
      <c r="I600" s="21"/>
      <c r="J600" s="21"/>
      <c r="K600" s="17"/>
    </row>
    <row r="601" spans="7:11">
      <c r="G601" s="21"/>
      <c r="H601" s="21"/>
      <c r="I601" s="21"/>
      <c r="J601" s="21"/>
      <c r="K601" s="17"/>
    </row>
    <row r="602" spans="7:11">
      <c r="G602" s="21"/>
      <c r="H602" s="21"/>
      <c r="I602" s="21"/>
      <c r="J602" s="21"/>
      <c r="K602" s="17"/>
    </row>
    <row r="603" spans="7:11">
      <c r="G603" s="21"/>
      <c r="H603" s="21"/>
      <c r="I603" s="21"/>
      <c r="J603" s="21"/>
      <c r="K603" s="17"/>
    </row>
    <row r="604" spans="7:11">
      <c r="G604" s="21"/>
      <c r="H604" s="21"/>
      <c r="I604" s="21"/>
      <c r="J604" s="21"/>
      <c r="K604" s="17"/>
    </row>
    <row r="605" spans="7:11">
      <c r="G605" s="21"/>
      <c r="H605" s="21"/>
      <c r="I605" s="21"/>
      <c r="J605" s="21"/>
      <c r="K605" s="17"/>
    </row>
    <row r="606" spans="7:11">
      <c r="G606" s="21"/>
      <c r="H606" s="21"/>
      <c r="I606" s="21"/>
      <c r="J606" s="21"/>
      <c r="K606" s="17"/>
    </row>
    <row r="607" spans="7:11">
      <c r="G607" s="21"/>
      <c r="H607" s="21"/>
      <c r="I607" s="21"/>
      <c r="J607" s="21"/>
      <c r="K607" s="17"/>
    </row>
    <row r="608" spans="7:11">
      <c r="G608" s="21"/>
      <c r="H608" s="21"/>
      <c r="I608" s="21"/>
      <c r="J608" s="21"/>
      <c r="K608" s="17"/>
    </row>
    <row r="609" spans="7:11">
      <c r="G609" s="21"/>
      <c r="H609" s="21"/>
      <c r="I609" s="21"/>
      <c r="J609" s="21"/>
      <c r="K609" s="17"/>
    </row>
    <row r="610" spans="7:11">
      <c r="G610" s="21"/>
      <c r="H610" s="21"/>
      <c r="I610" s="21"/>
      <c r="J610" s="21"/>
      <c r="K610" s="17"/>
    </row>
    <row r="611" spans="7:11">
      <c r="G611" s="21"/>
      <c r="H611" s="21"/>
      <c r="I611" s="21"/>
      <c r="J611" s="21"/>
      <c r="K611" s="17"/>
    </row>
    <row r="612" spans="7:11">
      <c r="G612" s="21"/>
      <c r="H612" s="21"/>
      <c r="I612" s="21"/>
      <c r="J612" s="21"/>
      <c r="K612" s="17"/>
    </row>
    <row r="613" spans="7:11">
      <c r="G613" s="21"/>
      <c r="H613" s="21"/>
      <c r="I613" s="21"/>
      <c r="J613" s="21"/>
      <c r="K613" s="17"/>
    </row>
    <row r="614" spans="7:11">
      <c r="G614" s="21"/>
      <c r="H614" s="21"/>
      <c r="I614" s="21"/>
      <c r="J614" s="21"/>
      <c r="K614" s="17"/>
    </row>
    <row r="615" spans="7:11">
      <c r="G615" s="21"/>
      <c r="H615" s="21"/>
      <c r="I615" s="21"/>
      <c r="J615" s="21"/>
      <c r="K615" s="17"/>
    </row>
    <row r="616" spans="7:11">
      <c r="G616" s="21"/>
      <c r="H616" s="21"/>
      <c r="I616" s="21"/>
      <c r="J616" s="21"/>
      <c r="K616" s="17"/>
    </row>
    <row r="617" spans="7:11">
      <c r="G617" s="21"/>
      <c r="H617" s="21"/>
      <c r="I617" s="21"/>
      <c r="J617" s="21"/>
      <c r="K617" s="17"/>
    </row>
    <row r="618" spans="7:11">
      <c r="G618" s="21"/>
      <c r="H618" s="21"/>
      <c r="I618" s="21"/>
      <c r="J618" s="21"/>
      <c r="K618" s="17"/>
    </row>
    <row r="619" spans="7:11">
      <c r="G619" s="21"/>
      <c r="H619" s="21"/>
      <c r="I619" s="21"/>
      <c r="J619" s="21"/>
      <c r="K619" s="17"/>
    </row>
    <row r="620" spans="7:11">
      <c r="G620" s="21"/>
      <c r="H620" s="21"/>
      <c r="I620" s="21"/>
      <c r="J620" s="21"/>
      <c r="K620" s="17"/>
    </row>
    <row r="621" spans="7:11">
      <c r="G621" s="21"/>
      <c r="H621" s="21"/>
      <c r="I621" s="21"/>
      <c r="J621" s="21"/>
      <c r="K621" s="17"/>
    </row>
    <row r="622" spans="7:11">
      <c r="G622" s="21"/>
      <c r="H622" s="21"/>
      <c r="I622" s="21"/>
      <c r="J622" s="21"/>
      <c r="K622" s="17"/>
    </row>
    <row r="623" spans="7:11">
      <c r="G623" s="21"/>
      <c r="H623" s="21"/>
      <c r="I623" s="21"/>
      <c r="J623" s="21"/>
      <c r="K623" s="17"/>
    </row>
    <row r="624" spans="7:11">
      <c r="G624" s="21"/>
      <c r="H624" s="21"/>
      <c r="I624" s="21"/>
      <c r="J624" s="21"/>
      <c r="K624" s="17"/>
    </row>
    <row r="625" spans="7:11">
      <c r="G625" s="21"/>
      <c r="H625" s="21"/>
      <c r="I625" s="21"/>
      <c r="J625" s="21"/>
      <c r="K625" s="17"/>
    </row>
    <row r="626" spans="7:11">
      <c r="G626" s="21"/>
      <c r="H626" s="21"/>
      <c r="I626" s="21"/>
      <c r="J626" s="21"/>
      <c r="K626" s="17"/>
    </row>
    <row r="627" spans="7:11">
      <c r="G627" s="21"/>
      <c r="H627" s="21"/>
      <c r="I627" s="21"/>
      <c r="J627" s="21"/>
      <c r="K627" s="17"/>
    </row>
    <row r="628" spans="7:11">
      <c r="G628" s="21"/>
      <c r="H628" s="21"/>
      <c r="I628" s="21"/>
      <c r="J628" s="21"/>
      <c r="K628" s="17"/>
    </row>
    <row r="629" spans="7:11">
      <c r="G629" s="21"/>
      <c r="H629" s="21"/>
      <c r="I629" s="21"/>
      <c r="J629" s="21"/>
      <c r="K629" s="17"/>
    </row>
    <row r="630" spans="7:11">
      <c r="G630" s="21"/>
      <c r="H630" s="21"/>
      <c r="I630" s="21"/>
      <c r="J630" s="21"/>
      <c r="K630" s="17"/>
    </row>
    <row r="631" spans="7:11">
      <c r="G631" s="21"/>
      <c r="H631" s="21"/>
      <c r="I631" s="21"/>
      <c r="J631" s="21"/>
      <c r="K631" s="17"/>
    </row>
    <row r="632" spans="7:11">
      <c r="G632" s="21"/>
      <c r="H632" s="21"/>
      <c r="I632" s="21"/>
      <c r="J632" s="21"/>
      <c r="K632" s="17"/>
    </row>
    <row r="633" spans="7:11">
      <c r="G633" s="21"/>
      <c r="H633" s="21"/>
      <c r="I633" s="21"/>
      <c r="J633" s="21"/>
      <c r="K633" s="17"/>
    </row>
    <row r="634" spans="7:11">
      <c r="G634" s="21"/>
      <c r="H634" s="21"/>
      <c r="I634" s="21"/>
      <c r="J634" s="21"/>
      <c r="K634" s="17"/>
    </row>
    <row r="635" spans="7:11">
      <c r="G635" s="21"/>
      <c r="H635" s="21"/>
      <c r="I635" s="21"/>
      <c r="J635" s="21"/>
      <c r="K635" s="17"/>
    </row>
    <row r="636" spans="7:11">
      <c r="G636" s="21"/>
      <c r="H636" s="21"/>
      <c r="I636" s="21"/>
      <c r="J636" s="21"/>
      <c r="K636" s="17"/>
    </row>
    <row r="637" spans="7:11">
      <c r="G637" s="21"/>
      <c r="H637" s="21"/>
      <c r="I637" s="21"/>
      <c r="J637" s="21"/>
      <c r="K637" s="17"/>
    </row>
    <row r="638" spans="7:11">
      <c r="G638" s="21"/>
      <c r="H638" s="21"/>
      <c r="I638" s="21"/>
      <c r="J638" s="21"/>
      <c r="K638" s="17"/>
    </row>
    <row r="639" spans="7:11">
      <c r="G639" s="21"/>
      <c r="H639" s="21"/>
      <c r="I639" s="21"/>
      <c r="J639" s="21"/>
      <c r="K639" s="17"/>
    </row>
    <row r="640" spans="7:11">
      <c r="G640" s="21"/>
      <c r="H640" s="21"/>
      <c r="I640" s="21"/>
      <c r="J640" s="21"/>
      <c r="K640" s="17"/>
    </row>
    <row r="641" spans="7:11">
      <c r="G641" s="21"/>
      <c r="H641" s="21"/>
      <c r="I641" s="21"/>
      <c r="J641" s="21"/>
      <c r="K641" s="17"/>
    </row>
    <row r="642" spans="7:11">
      <c r="G642" s="21"/>
      <c r="H642" s="21"/>
      <c r="I642" s="21"/>
      <c r="J642" s="21"/>
      <c r="K642" s="17"/>
    </row>
    <row r="643" spans="7:11">
      <c r="G643" s="21"/>
      <c r="H643" s="21"/>
      <c r="I643" s="21"/>
      <c r="J643" s="21"/>
      <c r="K643" s="17"/>
    </row>
    <row r="644" spans="7:11">
      <c r="G644" s="21"/>
      <c r="H644" s="21"/>
      <c r="I644" s="21"/>
      <c r="J644" s="21"/>
      <c r="K644" s="17"/>
    </row>
    <row r="645" spans="7:11">
      <c r="G645" s="21"/>
      <c r="H645" s="21"/>
      <c r="I645" s="21"/>
      <c r="J645" s="21"/>
      <c r="K645" s="17"/>
    </row>
    <row r="646" spans="7:11">
      <c r="G646" s="21"/>
      <c r="H646" s="21"/>
      <c r="I646" s="21"/>
      <c r="J646" s="21"/>
      <c r="K646" s="17"/>
    </row>
    <row r="647" spans="7:11">
      <c r="G647" s="21"/>
      <c r="H647" s="21"/>
      <c r="I647" s="21"/>
      <c r="J647" s="21"/>
      <c r="K647" s="17"/>
    </row>
    <row r="648" spans="7:11">
      <c r="G648" s="21"/>
      <c r="H648" s="21"/>
      <c r="I648" s="21"/>
      <c r="J648" s="21"/>
      <c r="K648" s="17"/>
    </row>
    <row r="649" spans="7:11">
      <c r="G649" s="21"/>
      <c r="H649" s="21"/>
      <c r="I649" s="21"/>
      <c r="J649" s="21"/>
      <c r="K649" s="17"/>
    </row>
    <row r="650" spans="7:11">
      <c r="G650" s="21"/>
      <c r="H650" s="21"/>
      <c r="I650" s="21"/>
      <c r="J650" s="21"/>
      <c r="K650" s="17"/>
    </row>
    <row r="651" spans="7:11">
      <c r="G651" s="21"/>
      <c r="H651" s="21"/>
      <c r="I651" s="21"/>
      <c r="J651" s="21"/>
      <c r="K651" s="17"/>
    </row>
    <row r="652" spans="7:11">
      <c r="G652" s="21"/>
      <c r="H652" s="21"/>
      <c r="I652" s="21"/>
      <c r="J652" s="21"/>
      <c r="K652" s="17"/>
    </row>
    <row r="653" spans="7:11">
      <c r="G653" s="21"/>
      <c r="H653" s="21"/>
      <c r="I653" s="21"/>
      <c r="J653" s="21"/>
      <c r="K653" s="17"/>
    </row>
    <row r="654" spans="7:11">
      <c r="G654" s="21"/>
      <c r="H654" s="21"/>
      <c r="I654" s="21"/>
      <c r="J654" s="21"/>
      <c r="K654" s="17"/>
    </row>
    <row r="655" spans="7:11">
      <c r="G655" s="21"/>
      <c r="H655" s="21"/>
      <c r="I655" s="21"/>
      <c r="J655" s="21"/>
      <c r="K655" s="17"/>
    </row>
    <row r="656" spans="7:11">
      <c r="G656" s="21"/>
      <c r="H656" s="21"/>
      <c r="I656" s="21"/>
      <c r="J656" s="21"/>
      <c r="K656" s="17"/>
    </row>
    <row r="657" spans="7:11">
      <c r="G657" s="21"/>
      <c r="H657" s="21"/>
      <c r="I657" s="21"/>
      <c r="J657" s="21"/>
      <c r="K657" s="17"/>
    </row>
    <row r="658" spans="7:11">
      <c r="G658" s="21"/>
      <c r="H658" s="21"/>
      <c r="I658" s="21"/>
      <c r="J658" s="21"/>
      <c r="K658" s="17"/>
    </row>
    <row r="659" spans="7:11">
      <c r="G659" s="21"/>
      <c r="H659" s="21"/>
      <c r="I659" s="21"/>
      <c r="J659" s="21"/>
      <c r="K659" s="17"/>
    </row>
    <row r="660" spans="7:11">
      <c r="G660" s="21"/>
      <c r="H660" s="21"/>
      <c r="I660" s="21"/>
      <c r="J660" s="21"/>
      <c r="K660" s="17"/>
    </row>
    <row r="661" spans="7:11">
      <c r="G661" s="21"/>
      <c r="H661" s="21"/>
      <c r="I661" s="21"/>
      <c r="J661" s="21"/>
      <c r="K661" s="17"/>
    </row>
    <row r="662" spans="7:11">
      <c r="G662" s="21"/>
      <c r="H662" s="21"/>
      <c r="I662" s="21"/>
      <c r="J662" s="21"/>
      <c r="K662" s="17"/>
    </row>
    <row r="663" spans="7:11">
      <c r="G663" s="21"/>
      <c r="H663" s="21"/>
      <c r="I663" s="21"/>
      <c r="J663" s="21"/>
      <c r="K663" s="17"/>
    </row>
    <row r="664" spans="7:11">
      <c r="G664" s="21"/>
      <c r="H664" s="21"/>
      <c r="I664" s="21"/>
      <c r="J664" s="21"/>
      <c r="K664" s="17"/>
    </row>
    <row r="665" spans="7:11">
      <c r="G665" s="21"/>
      <c r="H665" s="21"/>
      <c r="I665" s="21"/>
      <c r="J665" s="21"/>
      <c r="K665" s="17"/>
    </row>
    <row r="666" spans="7:11">
      <c r="G666" s="21"/>
      <c r="H666" s="21"/>
      <c r="I666" s="21"/>
      <c r="J666" s="21"/>
      <c r="K666" s="17"/>
    </row>
    <row r="667" spans="7:11">
      <c r="G667" s="21"/>
      <c r="H667" s="21"/>
      <c r="I667" s="21"/>
      <c r="J667" s="21"/>
      <c r="K667" s="17"/>
    </row>
    <row r="668" spans="7:11">
      <c r="G668" s="21"/>
      <c r="H668" s="21"/>
      <c r="I668" s="21"/>
      <c r="J668" s="21"/>
      <c r="K668" s="17"/>
    </row>
    <row r="669" spans="7:11">
      <c r="G669" s="21"/>
      <c r="H669" s="21"/>
      <c r="I669" s="21"/>
      <c r="J669" s="21"/>
      <c r="K669" s="17"/>
    </row>
    <row r="670" spans="7:11">
      <c r="G670" s="21"/>
      <c r="H670" s="21"/>
      <c r="I670" s="21"/>
      <c r="J670" s="21"/>
      <c r="K670" s="17"/>
    </row>
    <row r="671" spans="7:11">
      <c r="G671" s="21"/>
      <c r="H671" s="21"/>
      <c r="I671" s="21"/>
      <c r="J671" s="21"/>
      <c r="K671" s="17"/>
    </row>
    <row r="672" spans="7:11">
      <c r="G672" s="21"/>
      <c r="H672" s="21"/>
      <c r="I672" s="21"/>
      <c r="J672" s="21"/>
      <c r="K672" s="17"/>
    </row>
    <row r="673" spans="7:11">
      <c r="G673" s="21"/>
      <c r="H673" s="21"/>
      <c r="I673" s="21"/>
      <c r="J673" s="21"/>
      <c r="K673" s="17"/>
    </row>
    <row r="674" spans="7:11">
      <c r="G674" s="21"/>
      <c r="H674" s="21"/>
      <c r="I674" s="21"/>
      <c r="J674" s="21"/>
      <c r="K674" s="17"/>
    </row>
    <row r="675" spans="7:11">
      <c r="G675" s="21"/>
      <c r="H675" s="21"/>
      <c r="I675" s="21"/>
      <c r="J675" s="21"/>
      <c r="K675" s="17"/>
    </row>
    <row r="676" spans="7:11">
      <c r="G676" s="21"/>
      <c r="H676" s="21"/>
      <c r="I676" s="21"/>
      <c r="J676" s="21"/>
      <c r="K676" s="17"/>
    </row>
    <row r="677" spans="7:11">
      <c r="G677" s="21"/>
      <c r="H677" s="21"/>
      <c r="I677" s="21"/>
      <c r="J677" s="21"/>
      <c r="K677" s="17"/>
    </row>
    <row r="678" spans="7:11">
      <c r="G678" s="21"/>
      <c r="H678" s="21"/>
      <c r="I678" s="21"/>
      <c r="J678" s="21"/>
      <c r="K678" s="17"/>
    </row>
    <row r="679" spans="7:11">
      <c r="G679" s="21"/>
      <c r="H679" s="21"/>
      <c r="I679" s="21"/>
      <c r="J679" s="21"/>
      <c r="K679" s="17"/>
    </row>
    <row r="680" spans="7:11">
      <c r="G680" s="21"/>
      <c r="H680" s="21"/>
      <c r="I680" s="21"/>
      <c r="J680" s="21"/>
      <c r="K680" s="17"/>
    </row>
    <row r="681" spans="7:11">
      <c r="G681" s="21"/>
      <c r="H681" s="21"/>
      <c r="I681" s="21"/>
      <c r="J681" s="21"/>
      <c r="K681" s="17"/>
    </row>
    <row r="682" spans="7:11">
      <c r="G682" s="21"/>
      <c r="H682" s="21"/>
      <c r="I682" s="21"/>
      <c r="J682" s="21"/>
      <c r="K682" s="17"/>
    </row>
    <row r="683" spans="7:11">
      <c r="G683" s="21"/>
      <c r="H683" s="21"/>
      <c r="I683" s="21"/>
      <c r="J683" s="21"/>
      <c r="K683" s="17"/>
    </row>
    <row r="684" spans="7:11">
      <c r="G684" s="21"/>
      <c r="H684" s="21"/>
      <c r="I684" s="21"/>
      <c r="J684" s="21"/>
      <c r="K684" s="17"/>
    </row>
    <row r="685" spans="7:11">
      <c r="G685" s="21"/>
      <c r="H685" s="21"/>
      <c r="I685" s="21"/>
      <c r="J685" s="21"/>
      <c r="K685" s="17"/>
    </row>
    <row r="686" spans="7:11">
      <c r="G686" s="21"/>
      <c r="H686" s="21"/>
      <c r="I686" s="21"/>
      <c r="J686" s="21"/>
      <c r="K686" s="17"/>
    </row>
    <row r="687" spans="7:11">
      <c r="G687" s="21"/>
      <c r="H687" s="21"/>
      <c r="I687" s="21"/>
      <c r="J687" s="21"/>
      <c r="K687" s="17"/>
    </row>
    <row r="688" spans="7:11">
      <c r="G688" s="21"/>
      <c r="H688" s="21"/>
      <c r="I688" s="21"/>
      <c r="J688" s="21"/>
      <c r="K688" s="17"/>
    </row>
    <row r="689" spans="7:11">
      <c r="G689" s="21"/>
      <c r="H689" s="21"/>
      <c r="I689" s="21"/>
      <c r="J689" s="21"/>
      <c r="K689" s="17"/>
    </row>
    <row r="690" spans="7:11">
      <c r="G690" s="21"/>
      <c r="H690" s="21"/>
      <c r="I690" s="21"/>
      <c r="J690" s="21"/>
      <c r="K690" s="17"/>
    </row>
    <row r="691" spans="7:11">
      <c r="G691" s="21"/>
      <c r="H691" s="21"/>
      <c r="I691" s="21"/>
      <c r="J691" s="21"/>
      <c r="K691" s="17"/>
    </row>
    <row r="692" spans="7:11">
      <c r="G692" s="21"/>
      <c r="H692" s="21"/>
      <c r="I692" s="21"/>
      <c r="J692" s="21"/>
      <c r="K692" s="17"/>
    </row>
    <row r="693" spans="7:11">
      <c r="G693" s="21"/>
      <c r="H693" s="21"/>
      <c r="I693" s="21"/>
      <c r="J693" s="21"/>
      <c r="K693" s="17"/>
    </row>
    <row r="694" spans="7:11">
      <c r="G694" s="21"/>
      <c r="H694" s="21"/>
      <c r="I694" s="21"/>
      <c r="J694" s="21"/>
      <c r="K694" s="17"/>
    </row>
    <row r="695" spans="7:11">
      <c r="G695" s="21"/>
      <c r="H695" s="21"/>
      <c r="I695" s="21"/>
      <c r="J695" s="21"/>
      <c r="K695" s="17"/>
    </row>
    <row r="696" spans="7:11">
      <c r="G696" s="21"/>
      <c r="H696" s="21"/>
      <c r="I696" s="21"/>
      <c r="J696" s="21"/>
      <c r="K696" s="17"/>
    </row>
    <row r="697" spans="7:11">
      <c r="G697" s="21"/>
      <c r="H697" s="21"/>
      <c r="I697" s="21"/>
      <c r="J697" s="21"/>
      <c r="K697" s="17"/>
    </row>
    <row r="698" spans="7:11">
      <c r="G698" s="21"/>
      <c r="H698" s="21"/>
      <c r="I698" s="21"/>
      <c r="J698" s="21"/>
      <c r="K698" s="17"/>
    </row>
    <row r="699" spans="7:11">
      <c r="G699" s="21"/>
      <c r="H699" s="21"/>
      <c r="I699" s="21"/>
      <c r="J699" s="21"/>
      <c r="K699" s="17"/>
    </row>
    <row r="700" spans="7:11">
      <c r="G700" s="21"/>
      <c r="H700" s="21"/>
      <c r="I700" s="21"/>
      <c r="J700" s="21"/>
      <c r="K700" s="17"/>
    </row>
    <row r="701" spans="7:11">
      <c r="G701" s="21"/>
      <c r="H701" s="21"/>
      <c r="I701" s="21"/>
      <c r="J701" s="21"/>
      <c r="K701" s="17"/>
    </row>
    <row r="702" spans="7:11">
      <c r="G702" s="21"/>
      <c r="H702" s="21"/>
      <c r="I702" s="21"/>
      <c r="J702" s="21"/>
      <c r="K702" s="17"/>
    </row>
    <row r="703" spans="7:11">
      <c r="G703" s="21"/>
      <c r="H703" s="21"/>
      <c r="I703" s="21"/>
      <c r="J703" s="21"/>
      <c r="K703" s="17"/>
    </row>
    <row r="704" spans="7:11">
      <c r="G704" s="21"/>
      <c r="H704" s="21"/>
      <c r="I704" s="21"/>
      <c r="J704" s="21"/>
      <c r="K704" s="17"/>
    </row>
    <row r="705" spans="7:11">
      <c r="G705" s="21"/>
      <c r="H705" s="21"/>
      <c r="I705" s="21"/>
      <c r="J705" s="21"/>
      <c r="K705" s="17"/>
    </row>
    <row r="706" spans="7:11">
      <c r="G706" s="21"/>
      <c r="H706" s="21"/>
      <c r="I706" s="21"/>
      <c r="J706" s="21"/>
      <c r="K706" s="17"/>
    </row>
    <row r="707" spans="7:11">
      <c r="G707" s="21"/>
      <c r="H707" s="21"/>
      <c r="I707" s="21"/>
      <c r="J707" s="21"/>
      <c r="K707" s="17"/>
    </row>
    <row r="708" spans="7:11">
      <c r="G708" s="21"/>
      <c r="H708" s="21"/>
      <c r="I708" s="21"/>
      <c r="J708" s="21"/>
      <c r="K708" s="17"/>
    </row>
    <row r="709" spans="7:11">
      <c r="G709" s="21"/>
      <c r="H709" s="21"/>
      <c r="I709" s="21"/>
      <c r="J709" s="21"/>
      <c r="K709" s="17"/>
    </row>
    <row r="710" spans="7:11">
      <c r="G710" s="21"/>
      <c r="H710" s="21"/>
      <c r="I710" s="21"/>
      <c r="J710" s="21"/>
      <c r="K710" s="17"/>
    </row>
    <row r="711" spans="7:11">
      <c r="G711" s="21"/>
      <c r="H711" s="21"/>
      <c r="I711" s="21"/>
      <c r="J711" s="21"/>
      <c r="K711" s="17"/>
    </row>
    <row r="712" spans="7:11">
      <c r="G712" s="21"/>
      <c r="H712" s="21"/>
      <c r="I712" s="21"/>
      <c r="J712" s="21"/>
      <c r="K712" s="17"/>
    </row>
    <row r="713" spans="7:11">
      <c r="G713" s="21"/>
      <c r="H713" s="21"/>
      <c r="I713" s="21"/>
      <c r="J713" s="21"/>
      <c r="K713" s="17"/>
    </row>
    <row r="714" spans="7:11">
      <c r="G714" s="21"/>
      <c r="H714" s="21"/>
      <c r="I714" s="21"/>
      <c r="J714" s="21"/>
      <c r="K714" s="17"/>
    </row>
    <row r="715" spans="7:11">
      <c r="G715" s="21"/>
      <c r="H715" s="21"/>
      <c r="I715" s="21"/>
      <c r="J715" s="21"/>
      <c r="K715" s="17"/>
    </row>
    <row r="716" spans="7:11">
      <c r="G716" s="21"/>
      <c r="H716" s="21"/>
      <c r="I716" s="21"/>
      <c r="J716" s="21"/>
      <c r="K716" s="17"/>
    </row>
    <row r="717" spans="7:11">
      <c r="G717" s="21"/>
      <c r="H717" s="21"/>
      <c r="I717" s="21"/>
      <c r="J717" s="21"/>
      <c r="K717" s="17"/>
    </row>
    <row r="718" spans="7:11">
      <c r="G718" s="21"/>
      <c r="H718" s="21"/>
      <c r="I718" s="21"/>
      <c r="J718" s="21"/>
      <c r="K718" s="17"/>
    </row>
    <row r="719" spans="7:11">
      <c r="G719" s="21"/>
      <c r="H719" s="21"/>
      <c r="I719" s="21"/>
      <c r="J719" s="21"/>
      <c r="K719" s="17"/>
    </row>
    <row r="720" spans="7:11">
      <c r="G720" s="21"/>
      <c r="H720" s="21"/>
      <c r="I720" s="21"/>
      <c r="J720" s="21"/>
      <c r="K720" s="17"/>
    </row>
    <row r="721" spans="7:11">
      <c r="G721" s="21"/>
      <c r="H721" s="21"/>
      <c r="I721" s="21"/>
      <c r="J721" s="21"/>
      <c r="K721" s="17"/>
    </row>
    <row r="722" spans="7:11">
      <c r="G722" s="21"/>
      <c r="H722" s="21"/>
      <c r="I722" s="21"/>
      <c r="J722" s="21"/>
      <c r="K722" s="17"/>
    </row>
    <row r="723" spans="7:11">
      <c r="G723" s="21"/>
      <c r="H723" s="21"/>
      <c r="I723" s="21"/>
      <c r="J723" s="21"/>
      <c r="K723" s="17"/>
    </row>
    <row r="724" spans="7:11">
      <c r="G724" s="21"/>
      <c r="H724" s="21"/>
      <c r="I724" s="21"/>
      <c r="J724" s="21"/>
      <c r="K724" s="17"/>
    </row>
    <row r="725" spans="7:11">
      <c r="G725" s="21"/>
      <c r="H725" s="21"/>
      <c r="I725" s="21"/>
      <c r="J725" s="21"/>
      <c r="K725" s="17"/>
    </row>
    <row r="726" spans="7:11">
      <c r="G726" s="21"/>
      <c r="H726" s="21"/>
      <c r="I726" s="21"/>
      <c r="J726" s="21"/>
      <c r="K726" s="17"/>
    </row>
    <row r="727" spans="7:11">
      <c r="G727" s="21"/>
      <c r="H727" s="21"/>
      <c r="I727" s="21"/>
      <c r="J727" s="21"/>
      <c r="K727" s="17"/>
    </row>
    <row r="728" spans="7:11">
      <c r="G728" s="21"/>
      <c r="H728" s="21"/>
      <c r="I728" s="21"/>
      <c r="J728" s="21"/>
      <c r="K728" s="17"/>
    </row>
    <row r="729" spans="7:11">
      <c r="G729" s="21"/>
      <c r="H729" s="21"/>
      <c r="I729" s="21"/>
      <c r="J729" s="21"/>
      <c r="K729" s="17"/>
    </row>
    <row r="730" spans="7:11">
      <c r="G730" s="21"/>
      <c r="H730" s="21"/>
      <c r="I730" s="21"/>
      <c r="J730" s="21"/>
      <c r="K730" s="17"/>
    </row>
    <row r="731" spans="7:11">
      <c r="G731" s="21"/>
      <c r="H731" s="21"/>
      <c r="I731" s="21"/>
      <c r="J731" s="21"/>
      <c r="K731" s="17"/>
    </row>
    <row r="732" spans="7:11">
      <c r="G732" s="21"/>
      <c r="H732" s="21"/>
      <c r="I732" s="21"/>
      <c r="J732" s="21"/>
      <c r="K732" s="17"/>
    </row>
    <row r="733" spans="7:11">
      <c r="G733" s="21"/>
      <c r="H733" s="21"/>
      <c r="I733" s="21"/>
      <c r="J733" s="21"/>
      <c r="K733" s="17"/>
    </row>
    <row r="734" spans="7:11">
      <c r="G734" s="21"/>
      <c r="H734" s="21"/>
      <c r="I734" s="21"/>
      <c r="J734" s="21"/>
      <c r="K734" s="17"/>
    </row>
    <row r="735" spans="7:11">
      <c r="G735" s="21"/>
      <c r="H735" s="21"/>
      <c r="I735" s="21"/>
      <c r="J735" s="21"/>
      <c r="K735" s="17"/>
    </row>
    <row r="736" spans="7:11">
      <c r="G736" s="21"/>
      <c r="H736" s="21"/>
      <c r="I736" s="21"/>
      <c r="J736" s="21"/>
      <c r="K736" s="17"/>
    </row>
    <row r="737" spans="7:11">
      <c r="G737" s="21"/>
      <c r="H737" s="21"/>
      <c r="I737" s="21"/>
      <c r="J737" s="21"/>
      <c r="K737" s="17"/>
    </row>
    <row r="738" spans="7:11">
      <c r="G738" s="21"/>
      <c r="H738" s="21"/>
      <c r="I738" s="21"/>
      <c r="J738" s="21"/>
      <c r="K738" s="17"/>
    </row>
    <row r="739" spans="7:11">
      <c r="G739" s="21"/>
      <c r="H739" s="21"/>
      <c r="I739" s="21"/>
      <c r="J739" s="21"/>
      <c r="K739" s="17"/>
    </row>
    <row r="740" spans="7:11">
      <c r="G740" s="21"/>
      <c r="H740" s="21"/>
      <c r="I740" s="21"/>
      <c r="J740" s="21"/>
      <c r="K740" s="17"/>
    </row>
    <row r="741" spans="7:11">
      <c r="G741" s="21"/>
      <c r="H741" s="21"/>
      <c r="I741" s="21"/>
      <c r="J741" s="21"/>
      <c r="K741" s="17"/>
    </row>
    <row r="742" spans="7:11">
      <c r="G742" s="21"/>
      <c r="H742" s="21"/>
      <c r="I742" s="21"/>
      <c r="J742" s="21"/>
      <c r="K742" s="17"/>
    </row>
    <row r="743" spans="7:11">
      <c r="G743" s="21"/>
      <c r="H743" s="21"/>
      <c r="I743" s="21"/>
      <c r="J743" s="21"/>
      <c r="K743" s="17"/>
    </row>
    <row r="744" spans="7:11">
      <c r="G744" s="21"/>
      <c r="H744" s="21"/>
      <c r="I744" s="21"/>
      <c r="J744" s="21"/>
      <c r="K744" s="17"/>
    </row>
    <row r="745" spans="7:11">
      <c r="G745" s="21"/>
      <c r="H745" s="21"/>
      <c r="I745" s="21"/>
      <c r="J745" s="21"/>
      <c r="K745" s="17"/>
    </row>
    <row r="746" spans="7:11">
      <c r="G746" s="21"/>
      <c r="H746" s="21"/>
      <c r="I746" s="21"/>
      <c r="J746" s="21"/>
      <c r="K746" s="17"/>
    </row>
    <row r="747" spans="7:11">
      <c r="G747" s="21"/>
      <c r="H747" s="21"/>
      <c r="I747" s="21"/>
      <c r="J747" s="21"/>
      <c r="K747" s="17"/>
    </row>
    <row r="748" spans="7:11">
      <c r="G748" s="21"/>
      <c r="H748" s="21"/>
      <c r="I748" s="21"/>
      <c r="J748" s="21"/>
      <c r="K748" s="17"/>
    </row>
    <row r="749" spans="7:11">
      <c r="G749" s="21"/>
      <c r="H749" s="21"/>
      <c r="I749" s="21"/>
      <c r="J749" s="21"/>
      <c r="K749" s="17"/>
    </row>
    <row r="750" spans="7:11">
      <c r="G750" s="21"/>
      <c r="H750" s="21"/>
      <c r="I750" s="21"/>
      <c r="J750" s="21"/>
      <c r="K750" s="17"/>
    </row>
  </sheetData>
  <sheetProtection algorithmName="SHA-512" hashValue="ygzXOFdB4UHEbIAQ9aZLpUx56MsMG/FkYSesaUEOItQ0V4VEVMDAgZMys89Vc4j0lKB/6WCbvZjgfya4mFUzTg==" saltValue="HcYOlWCTQ9x8s/+3NoeJcg==" spinCount="100000" sheet="1" formatCells="0" formatColumns="0" formatRows="0"/>
  <autoFilter ref="A1:W79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2">
      <colorFilter dxfId="71"/>
    </filterColumn>
  </autoFilter>
  <mergeCells count="207">
    <mergeCell ref="A89:F89"/>
    <mergeCell ref="N89:Q89"/>
    <mergeCell ref="R89:U89"/>
    <mergeCell ref="V89:W89"/>
    <mergeCell ref="A90:F90"/>
    <mergeCell ref="N90:Q90"/>
    <mergeCell ref="R90:U90"/>
    <mergeCell ref="V90:W90"/>
    <mergeCell ref="R95:S95"/>
    <mergeCell ref="A87:F87"/>
    <mergeCell ref="N87:Q87"/>
    <mergeCell ref="R87:S87"/>
    <mergeCell ref="T87:U87"/>
    <mergeCell ref="V87:W87"/>
    <mergeCell ref="A88:F88"/>
    <mergeCell ref="N88:Q88"/>
    <mergeCell ref="R88:S88"/>
    <mergeCell ref="T88:U88"/>
    <mergeCell ref="V88:W88"/>
    <mergeCell ref="A83:F83"/>
    <mergeCell ref="N83:Q85"/>
    <mergeCell ref="R83:S85"/>
    <mergeCell ref="T83:U85"/>
    <mergeCell ref="V83:W85"/>
    <mergeCell ref="A84:F84"/>
    <mergeCell ref="A85:F85"/>
    <mergeCell ref="A86:F86"/>
    <mergeCell ref="N86:Q86"/>
    <mergeCell ref="R86:S86"/>
    <mergeCell ref="T86:U86"/>
    <mergeCell ref="V86:W86"/>
    <mergeCell ref="B80:E80"/>
    <mergeCell ref="V80:W80"/>
    <mergeCell ref="A81:F81"/>
    <mergeCell ref="N81:Q81"/>
    <mergeCell ref="R81:S81"/>
    <mergeCell ref="T81:U81"/>
    <mergeCell ref="V81:W81"/>
    <mergeCell ref="A82:F82"/>
    <mergeCell ref="N82:Q82"/>
    <mergeCell ref="R82:S82"/>
    <mergeCell ref="T82:U82"/>
    <mergeCell ref="V82:W82"/>
    <mergeCell ref="A66:A67"/>
    <mergeCell ref="B66:B67"/>
    <mergeCell ref="C66:C67"/>
    <mergeCell ref="D75:W75"/>
    <mergeCell ref="D76:D79"/>
    <mergeCell ref="E76:E79"/>
    <mergeCell ref="N76:N78"/>
    <mergeCell ref="O76:O78"/>
    <mergeCell ref="P76:P78"/>
    <mergeCell ref="Q76:Q78"/>
    <mergeCell ref="R76:R78"/>
    <mergeCell ref="S76:S78"/>
    <mergeCell ref="T76:T78"/>
    <mergeCell ref="U76:U78"/>
    <mergeCell ref="V76:V78"/>
    <mergeCell ref="W76:W78"/>
    <mergeCell ref="D58:M58"/>
    <mergeCell ref="D59:W59"/>
    <mergeCell ref="D62:M62"/>
    <mergeCell ref="D63:W63"/>
    <mergeCell ref="D64:D68"/>
    <mergeCell ref="E64:E68"/>
    <mergeCell ref="N64:N68"/>
    <mergeCell ref="O64:O68"/>
    <mergeCell ref="P64:P68"/>
    <mergeCell ref="Q64:Q68"/>
    <mergeCell ref="R64:R68"/>
    <mergeCell ref="S64:S68"/>
    <mergeCell ref="T64:T68"/>
    <mergeCell ref="U64:U68"/>
    <mergeCell ref="V64:V68"/>
    <mergeCell ref="W64:W68"/>
    <mergeCell ref="W54:W55"/>
    <mergeCell ref="A56:A57"/>
    <mergeCell ref="B56:B57"/>
    <mergeCell ref="C56:C57"/>
    <mergeCell ref="D56:D57"/>
    <mergeCell ref="E56:E57"/>
    <mergeCell ref="N56:N57"/>
    <mergeCell ref="O56:O57"/>
    <mergeCell ref="P56:P57"/>
    <mergeCell ref="Q56:Q57"/>
    <mergeCell ref="R56:R57"/>
    <mergeCell ref="S56:S57"/>
    <mergeCell ref="T56:T57"/>
    <mergeCell ref="U56:U57"/>
    <mergeCell ref="V56:V57"/>
    <mergeCell ref="W56:W57"/>
    <mergeCell ref="N54:N55"/>
    <mergeCell ref="O54:O55"/>
    <mergeCell ref="P54:P55"/>
    <mergeCell ref="Q54:Q55"/>
    <mergeCell ref="R54:R55"/>
    <mergeCell ref="S54:S55"/>
    <mergeCell ref="T54:T55"/>
    <mergeCell ref="U54:U55"/>
    <mergeCell ref="V54:V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U41:U44"/>
    <mergeCell ref="V41:V44"/>
    <mergeCell ref="W41:W44"/>
    <mergeCell ref="D50:D51"/>
    <mergeCell ref="N50:N51"/>
    <mergeCell ref="O50:O51"/>
    <mergeCell ref="P50:P51"/>
    <mergeCell ref="Q50:Q51"/>
    <mergeCell ref="R50:R51"/>
    <mergeCell ref="S50:S51"/>
    <mergeCell ref="T50:T51"/>
    <mergeCell ref="U50:U51"/>
    <mergeCell ref="V50:V51"/>
    <mergeCell ref="W50:W51"/>
    <mergeCell ref="D41:D44"/>
    <mergeCell ref="E41:E44"/>
    <mergeCell ref="N41:N44"/>
    <mergeCell ref="O41:O44"/>
    <mergeCell ref="P41:P44"/>
    <mergeCell ref="Q41:Q44"/>
    <mergeCell ref="R41:R44"/>
    <mergeCell ref="S41:S44"/>
    <mergeCell ref="T41:T44"/>
    <mergeCell ref="D26:W26"/>
    <mergeCell ref="D32:D33"/>
    <mergeCell ref="N32:N33"/>
    <mergeCell ref="O32:O33"/>
    <mergeCell ref="P32:P33"/>
    <mergeCell ref="Q32:Q33"/>
    <mergeCell ref="R32:R33"/>
    <mergeCell ref="S32:S33"/>
    <mergeCell ref="T32:T33"/>
    <mergeCell ref="U32:U33"/>
    <mergeCell ref="V32:V33"/>
    <mergeCell ref="W32:W33"/>
    <mergeCell ref="R19:R20"/>
    <mergeCell ref="S19:S20"/>
    <mergeCell ref="T19:T20"/>
    <mergeCell ref="U19:U20"/>
    <mergeCell ref="V19:V20"/>
    <mergeCell ref="W19:W20"/>
    <mergeCell ref="A21:A25"/>
    <mergeCell ref="B21:B25"/>
    <mergeCell ref="C21:C25"/>
    <mergeCell ref="D21:M25"/>
    <mergeCell ref="A19:A20"/>
    <mergeCell ref="B19:B20"/>
    <mergeCell ref="C19:C20"/>
    <mergeCell ref="D19:D20"/>
    <mergeCell ref="E19:E20"/>
    <mergeCell ref="N19:N20"/>
    <mergeCell ref="O19:O20"/>
    <mergeCell ref="P19:P20"/>
    <mergeCell ref="Q19:Q20"/>
    <mergeCell ref="V5:W5"/>
    <mergeCell ref="A6:C9"/>
    <mergeCell ref="D6:M9"/>
    <mergeCell ref="A10:C14"/>
    <mergeCell ref="D10:M14"/>
    <mergeCell ref="D15:W15"/>
    <mergeCell ref="G16:G17"/>
    <mergeCell ref="H16:H17"/>
    <mergeCell ref="I16:I17"/>
    <mergeCell ref="J16:J17"/>
    <mergeCell ref="K16:K17"/>
    <mergeCell ref="L16:L17"/>
    <mergeCell ref="M16:M17"/>
    <mergeCell ref="A1:V1"/>
    <mergeCell ref="A2:C2"/>
    <mergeCell ref="D2:D4"/>
    <mergeCell ref="E2:E4"/>
    <mergeCell ref="F2:F4"/>
    <mergeCell ref="G2:K2"/>
    <mergeCell ref="L2:L4"/>
    <mergeCell ref="M2:M4"/>
    <mergeCell ref="N2:U2"/>
    <mergeCell ref="V2:W4"/>
    <mergeCell ref="A3:A4"/>
    <mergeCell ref="B3:B4"/>
    <mergeCell ref="C3:C4"/>
    <mergeCell ref="G3:G4"/>
    <mergeCell ref="H3:I3"/>
    <mergeCell ref="K3:K4"/>
    <mergeCell ref="N3:N4"/>
    <mergeCell ref="O3:O4"/>
    <mergeCell ref="P3:P4"/>
    <mergeCell ref="Q3:Q4"/>
    <mergeCell ref="R3:S3"/>
    <mergeCell ref="T3:U3"/>
  </mergeCells>
  <conditionalFormatting sqref="M70 M73 R70:U70 R73:U73">
    <cfRule type="containsErrors" dxfId="70" priority="74">
      <formula>ISERROR(M63)</formula>
    </cfRule>
  </conditionalFormatting>
  <conditionalFormatting sqref="R71:U71">
    <cfRule type="containsErrors" dxfId="69" priority="75">
      <formula>ISERROR(M63)</formula>
    </cfRule>
  </conditionalFormatting>
  <conditionalFormatting sqref="R74:U74 M74">
    <cfRule type="containsErrors" dxfId="68" priority="73">
      <formula>ISERROR(M64)</formula>
    </cfRule>
  </conditionalFormatting>
  <conditionalFormatting sqref="T36">
    <cfRule type="containsErrors" dxfId="67" priority="71">
      <formula>ISERROR(T33)</formula>
    </cfRule>
  </conditionalFormatting>
  <conditionalFormatting sqref="M69">
    <cfRule type="containsErrors" dxfId="66" priority="70">
      <formula>ISERROR(M56)</formula>
    </cfRule>
  </conditionalFormatting>
  <conditionalFormatting sqref="M71">
    <cfRule type="containsErrors" dxfId="65" priority="76">
      <formula>ISERROR(M56)</formula>
    </cfRule>
  </conditionalFormatting>
  <conditionalFormatting sqref="M71">
    <cfRule type="containsErrors" dxfId="64" priority="77">
      <formula>ISERROR(M56)</formula>
    </cfRule>
  </conditionalFormatting>
  <conditionalFormatting sqref="M72">
    <cfRule type="containsErrors" dxfId="63" priority="78">
      <formula>ISERROR(M56)</formula>
    </cfRule>
  </conditionalFormatting>
  <conditionalFormatting sqref="M31">
    <cfRule type="containsErrors" dxfId="62" priority="69">
      <formula>ISERROR(M16)</formula>
    </cfRule>
  </conditionalFormatting>
  <conditionalFormatting sqref="M69">
    <cfRule type="containsErrors" dxfId="61" priority="68">
      <formula>ISERROR(M6)</formula>
    </cfRule>
  </conditionalFormatting>
  <conditionalFormatting sqref="M71">
    <cfRule type="containsErrors" dxfId="60" priority="79">
      <formula>ISERROR(M6)</formula>
    </cfRule>
  </conditionalFormatting>
  <conditionalFormatting sqref="M71">
    <cfRule type="containsErrors" dxfId="59" priority="80">
      <formula>ISERROR(M6)</formula>
    </cfRule>
  </conditionalFormatting>
  <conditionalFormatting sqref="M72">
    <cfRule type="containsErrors" dxfId="58" priority="81">
      <formula>ISERROR(M6)</formula>
    </cfRule>
  </conditionalFormatting>
  <conditionalFormatting sqref="M31">
    <cfRule type="containsErrors" dxfId="57" priority="67">
      <formula>ISERROR(M6)</formula>
    </cfRule>
  </conditionalFormatting>
  <conditionalFormatting sqref="T82:U82">
    <cfRule type="containsErrors" dxfId="56" priority="66">
      <formula>ISERROR(#REF!)</formula>
    </cfRule>
  </conditionalFormatting>
  <conditionalFormatting sqref="R81:U81">
    <cfRule type="containsErrors" dxfId="55" priority="64">
      <formula>ISERROR(R75)</formula>
    </cfRule>
  </conditionalFormatting>
  <conditionalFormatting sqref="R76:U76 M76 R68:U69 M68:M69">
    <cfRule type="containsErrors" dxfId="54" priority="43">
      <formula>ISERROR(M62)</formula>
    </cfRule>
  </conditionalFormatting>
  <conditionalFormatting sqref="M71">
    <cfRule type="containsErrors" dxfId="53" priority="82">
      <formula>ISERROR(M62)</formula>
    </cfRule>
  </conditionalFormatting>
  <conditionalFormatting sqref="M71">
    <cfRule type="containsErrors" dxfId="52" priority="83">
      <formula>ISERROR(M62)</formula>
    </cfRule>
  </conditionalFormatting>
  <conditionalFormatting sqref="M72">
    <cfRule type="containsErrors" dxfId="51" priority="84">
      <formula>ISERROR(M62)</formula>
    </cfRule>
  </conditionalFormatting>
  <conditionalFormatting sqref="R58 R62 T45 T47 T37:T39 R90:U90 S23 R21:R22 R24:R25 T16:T18 T28 R7:R9 T52 S10:S14 T32:T33 T60">
    <cfRule type="containsErrors" dxfId="50" priority="41">
      <formula>ISERROR(R6)</formula>
    </cfRule>
  </conditionalFormatting>
  <conditionalFormatting sqref="T49 M47:M51 M54:M55 M60:M61 M76:M79 M81 R90:U90 R6 M28 T30:T31 M16:M20 M30:M45 M64:M74">
    <cfRule type="containsErrors" dxfId="49" priority="40">
      <formula>ISERROR(M6)</formula>
    </cfRule>
  </conditionalFormatting>
  <conditionalFormatting sqref="M66">
    <cfRule type="containsErrors" dxfId="48" priority="85">
      <formula>ISERROR(M6)</formula>
    </cfRule>
  </conditionalFormatting>
  <conditionalFormatting sqref="T49">
    <cfRule type="containsErrors" dxfId="47" priority="86">
      <formula>ISERROR(M6)</formula>
    </cfRule>
  </conditionalFormatting>
  <conditionalFormatting sqref="M71">
    <cfRule type="containsErrors" dxfId="46" priority="87">
      <formula>ISERROR(M6)</formula>
    </cfRule>
  </conditionalFormatting>
  <conditionalFormatting sqref="M29">
    <cfRule type="containsErrors" dxfId="45" priority="88">
      <formula>ISERROR(M6)</formula>
    </cfRule>
  </conditionalFormatting>
  <conditionalFormatting sqref="M71:M72">
    <cfRule type="containsErrors" dxfId="44" priority="89">
      <formula>ISERROR(M6)</formula>
    </cfRule>
  </conditionalFormatting>
  <conditionalFormatting sqref="M71">
    <cfRule type="containsErrors" dxfId="43" priority="90">
      <formula>ISERROR(M6)</formula>
    </cfRule>
  </conditionalFormatting>
  <conditionalFormatting sqref="M72">
    <cfRule type="containsErrors" dxfId="42" priority="91">
      <formula>ISERROR(M6)</formula>
    </cfRule>
  </conditionalFormatting>
  <conditionalFormatting sqref="M72">
    <cfRule type="containsErrors" dxfId="41" priority="92">
      <formula>ISERROR(M6)</formula>
    </cfRule>
  </conditionalFormatting>
  <conditionalFormatting sqref="M27">
    <cfRule type="containsErrors" dxfId="40" priority="93">
      <formula>ISERROR(M6)</formula>
    </cfRule>
  </conditionalFormatting>
  <conditionalFormatting sqref="M65">
    <cfRule type="containsErrors" dxfId="39" priority="94">
      <formula>ISERROR(M6)</formula>
    </cfRule>
  </conditionalFormatting>
  <conditionalFormatting sqref="R58 R62 T45 T47 T52 R90:U90 S23 R21:R22 R24:R25 T16:T18 T28 R7:R9 T60">
    <cfRule type="containsErrors" dxfId="38" priority="38">
      <formula>ISERROR(R6)</formula>
    </cfRule>
  </conditionalFormatting>
  <conditionalFormatting sqref="M57">
    <cfRule type="containsErrors" dxfId="37" priority="37">
      <formula>ISERROR(M27)</formula>
    </cfRule>
  </conditionalFormatting>
  <conditionalFormatting sqref="M56">
    <cfRule type="containsErrors" dxfId="36" priority="35">
      <formula>ISERROR(M27)</formula>
    </cfRule>
  </conditionalFormatting>
  <conditionalFormatting sqref="T54">
    <cfRule type="containsErrors" dxfId="35" priority="32">
      <formula>ISERROR(T52)</formula>
    </cfRule>
  </conditionalFormatting>
  <conditionalFormatting sqref="T54">
    <cfRule type="containsErrors" dxfId="34" priority="31">
      <formula>ISERROR(T52)</formula>
    </cfRule>
  </conditionalFormatting>
  <conditionalFormatting sqref="S6">
    <cfRule type="containsErrors" dxfId="33" priority="30">
      <formula>ISERROR(R6)</formula>
    </cfRule>
  </conditionalFormatting>
  <conditionalFormatting sqref="R6:U14 R21:U25">
    <cfRule type="containsErrors" dxfId="32" priority="29">
      <formula>ISERROR(R6)</formula>
    </cfRule>
  </conditionalFormatting>
  <conditionalFormatting sqref="T54:T55 R35:U35 R16:U20 M16:M20 U34:U55 R28:U28 R30:U33 R34:S47 S48 R49:S55 T36:T39 T41:T47 T49:T52 M28:M55">
    <cfRule type="containsErrors" dxfId="31" priority="27">
      <formula>ISERROR(M16)</formula>
    </cfRule>
  </conditionalFormatting>
  <conditionalFormatting sqref="R27">
    <cfRule type="containsErrors" dxfId="30" priority="95">
      <formula>ISERROR(M16)</formula>
    </cfRule>
  </conditionalFormatting>
  <conditionalFormatting sqref="S27">
    <cfRule type="containsErrors" dxfId="29" priority="96">
      <formula>ISERROR(M16)</formula>
    </cfRule>
  </conditionalFormatting>
  <conditionalFormatting sqref="T27">
    <cfRule type="containsErrors" dxfId="28" priority="97">
      <formula>ISERROR(M16)</formula>
    </cfRule>
  </conditionalFormatting>
  <conditionalFormatting sqref="U27">
    <cfRule type="containsErrors" dxfId="27" priority="98">
      <formula>ISERROR(M16)</formula>
    </cfRule>
  </conditionalFormatting>
  <conditionalFormatting sqref="U49 R49:S49 T49">
    <cfRule type="containsErrors" dxfId="26" priority="99">
      <formula>ISERROR(M16)</formula>
    </cfRule>
  </conditionalFormatting>
  <conditionalFormatting sqref="R29">
    <cfRule type="containsErrors" dxfId="25" priority="100">
      <formula>ISERROR(M16)</formula>
    </cfRule>
  </conditionalFormatting>
  <conditionalFormatting sqref="S29">
    <cfRule type="containsErrors" dxfId="24" priority="101">
      <formula>ISERROR(M16)</formula>
    </cfRule>
  </conditionalFormatting>
  <conditionalFormatting sqref="T29">
    <cfRule type="containsErrors" dxfId="23" priority="102">
      <formula>ISERROR(M16)</formula>
    </cfRule>
  </conditionalFormatting>
  <conditionalFormatting sqref="U29">
    <cfRule type="containsErrors" dxfId="22" priority="103">
      <formula>ISERROR(M16)</formula>
    </cfRule>
  </conditionalFormatting>
  <conditionalFormatting sqref="U48 S48">
    <cfRule type="containsErrors" dxfId="21" priority="104">
      <formula>ISERROR(M16)</formula>
    </cfRule>
  </conditionalFormatting>
  <conditionalFormatting sqref="U48 S48">
    <cfRule type="containsErrors" dxfId="20" priority="105">
      <formula>ISERROR(M16)</formula>
    </cfRule>
  </conditionalFormatting>
  <conditionalFormatting sqref="R48">
    <cfRule type="containsErrors" dxfId="19" priority="106">
      <formula>ISERROR(M16)</formula>
    </cfRule>
  </conditionalFormatting>
  <conditionalFormatting sqref="T48">
    <cfRule type="containsErrors" dxfId="18" priority="107">
      <formula>ISERROR(M16)</formula>
    </cfRule>
  </conditionalFormatting>
  <conditionalFormatting sqref="M29">
    <cfRule type="containsErrors" dxfId="17" priority="108">
      <formula>ISERROR(M16)</formula>
    </cfRule>
  </conditionalFormatting>
  <conditionalFormatting sqref="M27">
    <cfRule type="containsErrors" dxfId="16" priority="109">
      <formula>ISERROR(M16)</formula>
    </cfRule>
  </conditionalFormatting>
  <conditionalFormatting sqref="M27">
    <cfRule type="containsErrors" dxfId="15" priority="110">
      <formula>ISERROR(M16)</formula>
    </cfRule>
  </conditionalFormatting>
  <conditionalFormatting sqref="R60:S61 U60:U61 T60 R77:U79 M77:M79 R64:U67 M64:M67">
    <cfRule type="containsErrors" dxfId="14" priority="22">
      <formula>ISERROR(M56)</formula>
    </cfRule>
  </conditionalFormatting>
  <conditionalFormatting sqref="R66:U66 M66">
    <cfRule type="containsErrors" dxfId="13" priority="111">
      <formula>ISERROR(M56)</formula>
    </cfRule>
  </conditionalFormatting>
  <conditionalFormatting sqref="M65">
    <cfRule type="containsErrors" dxfId="12" priority="112">
      <formula>ISERROR(M56)</formula>
    </cfRule>
  </conditionalFormatting>
  <conditionalFormatting sqref="R62:U62 R83:U85">
    <cfRule type="containsErrors" dxfId="11" priority="21">
      <formula>ISERROR(R58)</formula>
    </cfRule>
  </conditionalFormatting>
  <conditionalFormatting sqref="R86:U88">
    <cfRule type="containsErrors" dxfId="10" priority="18">
      <formula>ISERROR(R79)</formula>
    </cfRule>
  </conditionalFormatting>
  <conditionalFormatting sqref="R89:U90">
    <cfRule type="containsErrors" dxfId="9" priority="16">
      <formula>ISERROR(R82)</formula>
    </cfRule>
  </conditionalFormatting>
  <conditionalFormatting sqref="M56">
    <cfRule type="containsErrors" dxfId="8" priority="13">
      <formula>ISERROR(M27)</formula>
    </cfRule>
  </conditionalFormatting>
  <conditionalFormatting sqref="M57">
    <cfRule type="containsErrors" dxfId="7" priority="12">
      <formula>ISERROR(M27)</formula>
    </cfRule>
  </conditionalFormatting>
  <conditionalFormatting sqref="M60:M61">
    <cfRule type="containsErrors" dxfId="6" priority="10">
      <formula>ISERROR(M56)</formula>
    </cfRule>
  </conditionalFormatting>
  <conditionalFormatting sqref="M81">
    <cfRule type="containsErrors" dxfId="5" priority="7">
      <formula>ISERROR(M75)</formula>
    </cfRule>
  </conditionalFormatting>
  <conditionalFormatting sqref="T69">
    <cfRule type="containsErrors" dxfId="4" priority="6">
      <formula>ISERROR(T66)</formula>
    </cfRule>
  </conditionalFormatting>
  <conditionalFormatting sqref="T69">
    <cfRule type="containsErrors" dxfId="3" priority="5">
      <formula>ISERROR(T66)</formula>
    </cfRule>
  </conditionalFormatting>
  <conditionalFormatting sqref="T35">
    <cfRule type="containsErrors" dxfId="2" priority="4">
      <formula>ISERROR(T33)</formula>
    </cfRule>
  </conditionalFormatting>
  <conditionalFormatting sqref="T35">
    <cfRule type="containsErrors" dxfId="1" priority="3">
      <formula>ISERROR(T33)</formula>
    </cfRule>
  </conditionalFormatting>
  <conditionalFormatting sqref="R73:S73 U73">
    <cfRule type="containsErrors" dxfId="0" priority="1">
      <formula>ISERROR(R66)</formula>
    </cfRule>
  </conditionalFormatting>
  <pageMargins left="0.70866141732283472" right="0.70866141732283472" top="0.74803149606299213" bottom="0.74803149606299213" header="0.31496062992125984" footer="0.31496062992125984"/>
  <pageSetup paperSize="9" scale="33" firstPageNumber="0" fitToHeight="0" orientation="landscape" errors="blank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ЖКХ_Форма 3</vt:lpstr>
      <vt:lpstr>ЖКХ_Форма 1_2024</vt:lpstr>
      <vt:lpstr>'ЖКХ_Форма 1_2024'!Область_печати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Борисовна Гаврилова</dc:creator>
  <cp:lastModifiedBy>Ольга Борисовна Гаврилова</cp:lastModifiedBy>
  <cp:revision>69</cp:revision>
  <dcterms:created xsi:type="dcterms:W3CDTF">2006-09-28T05:33:49Z</dcterms:created>
  <dcterms:modified xsi:type="dcterms:W3CDTF">2025-05-30T05:54:25Z</dcterms:modified>
</cp:coreProperties>
</file>